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hfa-my.sharepoint.com/personal/rblack_nhhfa_org/Documents/Documents/Marketing/"/>
    </mc:Choice>
  </mc:AlternateContent>
  <xr:revisionPtr revIDLastSave="0" documentId="8_{360FFE5F-D541-4A9B-93A8-7D97BFA4D33C}" xr6:coauthVersionLast="47" xr6:coauthVersionMax="47" xr10:uidLastSave="{00000000-0000-0000-0000-000000000000}"/>
  <bookViews>
    <workbookView xWindow="-120" yWindow="-120" windowWidth="29040" windowHeight="15720" tabRatio="748" xr2:uid="{A47AE004-C7B4-41F8-A41E-0F85245C5D4A}"/>
  </bookViews>
  <sheets>
    <sheet name="SCHED E PAGES 1-3" sheetId="2" r:id="rId1"/>
    <sheet name=" SCHED E PAGE 4" sheetId="3" r:id="rId2"/>
    <sheet name="SCH H pg1" sheetId="4" r:id="rId3"/>
    <sheet name=" SCH H pg 2" sheetId="5" r:id="rId4"/>
  </sheets>
  <definedNames>
    <definedName name="_Regression_Int" localSheetId="3" hidden="1">1</definedName>
    <definedName name="_Regression_Int" localSheetId="1" hidden="1">1</definedName>
    <definedName name="_Regression_Int" localSheetId="0" hidden="1">1</definedName>
    <definedName name="_xlnm.Print_Area" localSheetId="3">' SCH H pg 2'!$A$1:$J$29</definedName>
    <definedName name="_xlnm.Print_Area" localSheetId="1">' SCHED E PAGE 4'!$A$1:$O$56</definedName>
    <definedName name="_xlnm.Print_Area" localSheetId="2">'SCH H pg1'!$A$1:$J$22</definedName>
    <definedName name="_xlnm.Print_Area" localSheetId="0">'SCHED E PAGES 1-3'!$A$1:$T$116</definedName>
    <definedName name="Print_Area_MI" localSheetId="3">' SCH H pg 2'!$A$1:$I$27</definedName>
    <definedName name="Print_Area_MI" localSheetId="0">'SCHED E PAGES 1-3'!$A$1:$T$116</definedName>
    <definedName name="Print_Area_MI">' SCHED E PAGE 4'!$A$1:$O$56</definedName>
    <definedName name="SCH">'SCHED E PAGES 1-3'!$AL$1:$AZ$48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" l="1"/>
  <c r="T56" i="2"/>
  <c r="T54" i="2"/>
  <c r="T58" i="2"/>
  <c r="T64" i="2"/>
  <c r="T70" i="2"/>
  <c r="F30" i="2"/>
  <c r="F60" i="2"/>
  <c r="T49" i="2"/>
  <c r="F99" i="2"/>
  <c r="M98" i="2"/>
  <c r="M89" i="2"/>
  <c r="F26" i="2"/>
  <c r="E11" i="4"/>
  <c r="H20" i="5"/>
  <c r="F11" i="4"/>
  <c r="T40" i="2"/>
  <c r="T83" i="2"/>
  <c r="A40" i="2"/>
  <c r="A83" i="2"/>
  <c r="G9" i="4"/>
  <c r="D9" i="4"/>
  <c r="I9" i="4"/>
  <c r="A1" i="5"/>
  <c r="A1" i="4"/>
  <c r="A1" i="3"/>
  <c r="C11" i="4"/>
  <c r="B11" i="4"/>
  <c r="F40" i="2"/>
  <c r="F83" i="2"/>
  <c r="C29" i="3"/>
  <c r="C35" i="3"/>
  <c r="I15" i="5"/>
  <c r="P105" i="2"/>
  <c r="H12" i="3"/>
  <c r="H27" i="3"/>
  <c r="H32" i="3"/>
  <c r="H36" i="3"/>
  <c r="H40" i="3"/>
  <c r="R105" i="2"/>
  <c r="K12" i="3"/>
  <c r="K27" i="3"/>
  <c r="K32" i="3"/>
  <c r="K36" i="3"/>
  <c r="K40" i="3"/>
  <c r="F11" i="2"/>
  <c r="M77" i="2"/>
  <c r="M105" i="2"/>
  <c r="T71" i="2"/>
  <c r="K94" i="2"/>
  <c r="K105" i="2"/>
  <c r="F66" i="2"/>
  <c r="T63" i="2"/>
  <c r="T50" i="2"/>
  <c r="T55" i="2"/>
  <c r="T57" i="2"/>
  <c r="T53" i="2"/>
  <c r="T73" i="2"/>
  <c r="F16" i="2"/>
  <c r="F103" i="2"/>
  <c r="T52" i="2"/>
  <c r="T105" i="2"/>
  <c r="N12" i="3"/>
  <c r="N27" i="3"/>
  <c r="N32" i="3"/>
  <c r="T59" i="2"/>
  <c r="M93" i="2"/>
  <c r="F74" i="2"/>
  <c r="M79" i="2"/>
  <c r="I102" i="2"/>
  <c r="I105" i="2"/>
  <c r="T102" i="2"/>
  <c r="M90" i="2"/>
  <c r="F80" i="2"/>
  <c r="F95" i="2"/>
  <c r="M91" i="2"/>
  <c r="F45" i="2"/>
  <c r="F108" i="2"/>
  <c r="F111" i="2"/>
  <c r="F114" i="2"/>
  <c r="P19" i="2"/>
  <c r="T45" i="2"/>
  <c r="D20" i="5"/>
  <c r="F20" i="5"/>
  <c r="I20" i="5"/>
  <c r="I23" i="5"/>
  <c r="N36" i="3"/>
  <c r="N40" i="3"/>
</calcChain>
</file>

<file path=xl/sharedStrings.xml><?xml version="1.0" encoding="utf-8"?>
<sst xmlns="http://schemas.openxmlformats.org/spreadsheetml/2006/main" count="248" uniqueCount="199">
  <si>
    <t xml:space="preserve"> </t>
  </si>
  <si>
    <t>Construction Contingency</t>
  </si>
  <si>
    <t>Permits</t>
  </si>
  <si>
    <t>Replacement Reserve</t>
  </si>
  <si>
    <t xml:space="preserve">         Project Costs and Eligible Basis</t>
  </si>
  <si>
    <t>Project Costs and Eligible Basis - Continued</t>
  </si>
  <si>
    <t>Total Cost</t>
  </si>
  <si>
    <t>Qualified Basis and Annual Credit Dollar Amount</t>
  </si>
  <si>
    <t>Site Costs</t>
  </si>
  <si>
    <t>SOURCES OF FUNDS</t>
  </si>
  <si>
    <t>A</t>
  </si>
  <si>
    <t>B</t>
  </si>
  <si>
    <t>C</t>
  </si>
  <si>
    <t>D</t>
  </si>
  <si>
    <t>30% PV credit</t>
  </si>
  <si>
    <t>70% PV credit</t>
  </si>
  <si>
    <t>Historic Preservation Tax Credit</t>
  </si>
  <si>
    <t>Low Income Housing Tax Credit</t>
  </si>
  <si>
    <t>*</t>
  </si>
  <si>
    <t>Eligible Basis</t>
  </si>
  <si>
    <t>Acquisition</t>
  </si>
  <si>
    <t>Eligible Basis before adjustments</t>
  </si>
  <si>
    <t>Total Development Cost</t>
  </si>
  <si>
    <t>TOTAL SITE COST</t>
  </si>
  <si>
    <t xml:space="preserve">    LESS: portion of Federal grant</t>
  </si>
  <si>
    <t xml:space="preserve">       used to finance qualifying</t>
  </si>
  <si>
    <t>Structures</t>
  </si>
  <si>
    <t>If a Binding Agreement exists, indicate date executed</t>
  </si>
  <si>
    <t xml:space="preserve">       development costs</t>
  </si>
  <si>
    <t>Main Buildings</t>
  </si>
  <si>
    <t xml:space="preserve">     Less: Other___________</t>
  </si>
  <si>
    <t>USES OF FUNDS</t>
  </si>
  <si>
    <t xml:space="preserve">    LESS: amount of nonqualified</t>
  </si>
  <si>
    <t>TOTAL STRUCTURE</t>
  </si>
  <si>
    <t xml:space="preserve">       non-recourse debt</t>
  </si>
  <si>
    <t>From Schedule E page 3</t>
  </si>
  <si>
    <t xml:space="preserve">    LESS: either nonqualifying units of</t>
  </si>
  <si>
    <t>General Requirements</t>
  </si>
  <si>
    <t xml:space="preserve">       higher quality OR nonqualifying</t>
  </si>
  <si>
    <t xml:space="preserve">       excess cost of higher quality units</t>
  </si>
  <si>
    <t>Field Office</t>
  </si>
  <si>
    <t>Bldg #</t>
  </si>
  <si>
    <t>Eligible</t>
  </si>
  <si>
    <t>Applicable</t>
  </si>
  <si>
    <t>Qualified</t>
  </si>
  <si>
    <t>Maximum Annual</t>
  </si>
  <si>
    <t>Temp. Facilities</t>
  </si>
  <si>
    <t>Basis</t>
  </si>
  <si>
    <t>Fraction</t>
  </si>
  <si>
    <t>Percentage</t>
  </si>
  <si>
    <t>Credit $ Amount</t>
  </si>
  <si>
    <t xml:space="preserve">    PLUS: portion of basis for</t>
  </si>
  <si>
    <t>Temp. Utilities</t>
  </si>
  <si>
    <t>* Subject to adjustment pending final credits</t>
  </si>
  <si>
    <t xml:space="preserve">       homeless support services</t>
  </si>
  <si>
    <t>Cleaning/rubbish</t>
  </si>
  <si>
    <t xml:space="preserve">     multiply by</t>
  </si>
  <si>
    <t>Adjusted Eligible Basis</t>
  </si>
  <si>
    <t xml:space="preserve">    high cost or difficult development area</t>
  </si>
  <si>
    <t>TOTAL GEN REQMTS</t>
  </si>
  <si>
    <t xml:space="preserve">    adjustment, AND developer wishes to</t>
  </si>
  <si>
    <t xml:space="preserve">    request such adjustment, insert value.</t>
  </si>
  <si>
    <t>Builder Overhead/Profit</t>
  </si>
  <si>
    <t>Total Eligible Basis</t>
  </si>
  <si>
    <t>Qualified Basis</t>
  </si>
  <si>
    <t>Bond Premium</t>
  </si>
  <si>
    <t>BOND PREMIUM</t>
  </si>
  <si>
    <t>Eligible Basis Calculations</t>
  </si>
  <si>
    <t>Project Costs and Eligible Basis</t>
  </si>
  <si>
    <t>Depreciable costs includable for:</t>
  </si>
  <si>
    <t>30% PV</t>
  </si>
  <si>
    <t>70% PV</t>
  </si>
  <si>
    <t>NOTE:</t>
  </si>
  <si>
    <t>Depreciable</t>
  </si>
  <si>
    <t>Amortizable</t>
  </si>
  <si>
    <t>Non-Amort</t>
  </si>
  <si>
    <t>Acq Credit</t>
  </si>
  <si>
    <t>Const/Reh</t>
  </si>
  <si>
    <t>The actual amount of credit for the project is determined by the housing credit agency.</t>
  </si>
  <si>
    <t>TOTAL CONSTRUCTION</t>
  </si>
  <si>
    <t>(Add 1,2,3,4,5 and 6)</t>
  </si>
  <si>
    <t>Soft Costs</t>
  </si>
  <si>
    <t>Title &amp; Recording</t>
  </si>
  <si>
    <t>TOTAL SOFT COSTS</t>
  </si>
  <si>
    <t>Financing Fees</t>
  </si>
  <si>
    <t>TOTAL FINANCING FEES</t>
  </si>
  <si>
    <t>Misc Costs and Expenses</t>
  </si>
  <si>
    <t>LIHTC Fees</t>
  </si>
  <si>
    <t>TOTAL MISCELLANEOUS</t>
  </si>
  <si>
    <t>TOTAL ACQUISITION</t>
  </si>
  <si>
    <t>Reserves/Operations</t>
  </si>
  <si>
    <t>Credit</t>
  </si>
  <si>
    <t>TOTAL RESERVES</t>
  </si>
  <si>
    <t>TOTAL SYNDICATION</t>
  </si>
  <si>
    <t>Developer Fee</t>
  </si>
  <si>
    <t>Developer Overhead &amp; Profit</t>
  </si>
  <si>
    <t>TOTAL DEVELOPER FEE</t>
  </si>
  <si>
    <t xml:space="preserve">    Line 7</t>
  </si>
  <si>
    <t>TOTAL CONSTRUCTION COSTS</t>
  </si>
  <si>
    <t xml:space="preserve">    Add 7 thru 12</t>
  </si>
  <si>
    <t>TOTAL DEVELOPMENT COSTS</t>
  </si>
  <si>
    <t xml:space="preserve">    Add 7 thru 14</t>
  </si>
  <si>
    <t>TOTAL PROJECT COSTS</t>
  </si>
  <si>
    <t xml:space="preserve">     Less: Other Equipment &amp; Furniture</t>
  </si>
  <si>
    <t xml:space="preserve">    LESS: Historic Tax Credit</t>
  </si>
  <si>
    <t xml:space="preserve">    If improvements are eligible for 130%</t>
  </si>
  <si>
    <t xml:space="preserve">    Multiply by applicable fraction</t>
  </si>
  <si>
    <t xml:space="preserve">    Multiply by est'd LIHTC rate :  </t>
  </si>
  <si>
    <t>ATTACH a site plan with building numbers to correspond to those listed below.</t>
  </si>
  <si>
    <t>Applicable Fraction for each Residential Building</t>
  </si>
  <si>
    <t>Resident. Bldg #</t>
  </si>
  <si>
    <t>A          Total #   Res Units</t>
  </si>
  <si>
    <t>B          Total #    L.I.  Units</t>
  </si>
  <si>
    <t>C            Col. B as    % Col. A</t>
  </si>
  <si>
    <t>E         Gross L.I. Sq. Ft.</t>
  </si>
  <si>
    <t>F            Col. E as    % Col. D</t>
  </si>
  <si>
    <t>G        Lesser of    C or F</t>
  </si>
  <si>
    <t xml:space="preserve">Are any non-low income residential units above the average quality standard of </t>
  </si>
  <si>
    <t>the low-income units?</t>
  </si>
  <si>
    <t>If yes, taxpayer has EITHER:</t>
  </si>
  <si>
    <t>excluded the excess from eligible basis; OR</t>
  </si>
  <si>
    <t>calculated the excess and found it within the limit of Section 42(e) of the Code</t>
  </si>
  <si>
    <t>Amount calculated is $</t>
  </si>
  <si>
    <t xml:space="preserve">         the month in which the building is placed in service, or the month in which the Taxpayer</t>
  </si>
  <si>
    <t xml:space="preserve">         and the credit agency enter into a Binding Agreement.</t>
  </si>
  <si>
    <t>If building(s) have been placed-in-service, provide date(s)</t>
  </si>
  <si>
    <t>TOTAL</t>
  </si>
  <si>
    <t xml:space="preserve">  Maximum 30% Present Value Credit</t>
  </si>
  <si>
    <t>Operating Reserve</t>
  </si>
  <si>
    <t>Syndication &amp; Organization</t>
  </si>
  <si>
    <t>Earth works &amp; Sitework</t>
  </si>
  <si>
    <t>Construction Manager</t>
  </si>
  <si>
    <t>General</t>
  </si>
  <si>
    <t>Land Acquisition</t>
  </si>
  <si>
    <t>Syndication/Organization Legal</t>
  </si>
  <si>
    <t>D             Gross Res Sq. Ft.</t>
  </si>
  <si>
    <t>Perm Loan Fees &amp; Costs</t>
  </si>
  <si>
    <t>Annual LIH Tax Credits Calculated</t>
  </si>
  <si>
    <t xml:space="preserve">     Less: Land &amp; Building Acquisition</t>
  </si>
  <si>
    <t>Federal Historic Tax Credit</t>
  </si>
  <si>
    <t>State Historic Tax Credit</t>
  </si>
  <si>
    <t>Site improvements</t>
  </si>
  <si>
    <t>N/A</t>
  </si>
  <si>
    <r>
      <t xml:space="preserve">   _____yes  __</t>
    </r>
    <r>
      <rPr>
        <sz val="12"/>
        <rFont val="Helv"/>
      </rPr>
      <t>__no</t>
    </r>
  </si>
  <si>
    <t xml:space="preserve">     Less:  Land/Site Improvements</t>
  </si>
  <si>
    <t xml:space="preserve">       Source: </t>
  </si>
  <si>
    <t xml:space="preserve">       (Existing Building)</t>
  </si>
  <si>
    <t>New Hampshire Housing Finance Authority</t>
  </si>
  <si>
    <t>Transfer Tax</t>
  </si>
  <si>
    <t>Certification of Costs, Sources of Funds and Qualified Basis</t>
  </si>
  <si>
    <t>Address</t>
  </si>
  <si>
    <t>New Const</t>
  </si>
  <si>
    <t>Constr/Rehab</t>
  </si>
  <si>
    <t>n/a</t>
  </si>
  <si>
    <t>Total Eligible</t>
  </si>
  <si>
    <t>Total Basis</t>
  </si>
  <si>
    <t>Page 3</t>
  </si>
  <si>
    <t>The Applicable Percentage is determined in accordance with Section 42(b)(2) either for</t>
  </si>
  <si>
    <t>New Hampshire Housing Finance Authority   Certification of Costs, Sources of Funds and Qualified Basis</t>
  </si>
  <si>
    <t>Appraisal</t>
  </si>
  <si>
    <t>Accounting/Audit/Cost Cert</t>
  </si>
  <si>
    <t>Legal</t>
  </si>
  <si>
    <t>TOTAL BUILDER OH/PROFIT</t>
  </si>
  <si>
    <t>Building Overhead/Profit</t>
  </si>
  <si>
    <t>Building Acquisition</t>
  </si>
  <si>
    <t>Environmental Report</t>
  </si>
  <si>
    <t>Site Lighting</t>
  </si>
  <si>
    <t>30% PRESENT VALUE BASIS (ACQUISITION)</t>
  </si>
  <si>
    <t>Lawns/Plants/Landscaping</t>
  </si>
  <si>
    <t>Furniture, Fixtures and Equipment</t>
  </si>
  <si>
    <t xml:space="preserve">Placed In </t>
  </si>
  <si>
    <t>Service Date</t>
  </si>
  <si>
    <t>Permits and Fees</t>
  </si>
  <si>
    <t>Market Study</t>
  </si>
  <si>
    <t>Working Capital</t>
  </si>
  <si>
    <t>Marketing &amp; Rent Up Reserve</t>
  </si>
  <si>
    <t>Architect</t>
  </si>
  <si>
    <t>Engineering &amp; Survey</t>
  </si>
  <si>
    <t>Clerk of the Works</t>
  </si>
  <si>
    <t>Testing &amp; Inspections</t>
  </si>
  <si>
    <t>Construction Loan Fees &amp; Legal</t>
  </si>
  <si>
    <t>Construction Interest</t>
  </si>
  <si>
    <t>Construction Period Taxes &amp; Insurance</t>
  </si>
  <si>
    <t>Miscellaneous Soft Costs</t>
  </si>
  <si>
    <t>Tax &amp; Insurance Reserves</t>
  </si>
  <si>
    <t>Tax Credit Monitoring Fee Reserve</t>
  </si>
  <si>
    <t>Paving/Roads/Walks</t>
  </si>
  <si>
    <t xml:space="preserve">                  TOTAL ANNUAL CREDIT AMOUNT REQUESTED   *</t>
  </si>
  <si>
    <t>* Limited to Reservation</t>
  </si>
  <si>
    <t>Other Construction Costs</t>
  </si>
  <si>
    <t xml:space="preserve">Page 4 </t>
  </si>
  <si>
    <t>Page 5</t>
  </si>
  <si>
    <t xml:space="preserve">  Page 6</t>
  </si>
  <si>
    <t>LIMITED TO ALLOCATION</t>
  </si>
  <si>
    <t>Solar Project</t>
  </si>
  <si>
    <t>70% PRESENT VALUE BASIS (NEW CONSTRUCTION)</t>
  </si>
  <si>
    <t>##### Apartments, LP</t>
  </si>
  <si>
    <t>####</t>
  </si>
  <si>
    <t>#####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</si>
</sst>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7" formatCode="&quot;$&quot;#,##0"/>
    <numFmt numFmtId="177" formatCode="_(&quot;$&quot;* #,##0_);_(&quot;$&quot;* \(#,##0\);_(&quot;$&quot;* &quot;-&quot;??_);_(@_)"/>
  </numFmts>
  <fonts count="32" x14ac:knownFonts="1">
    <font>
      <sz val="12"/>
      <name val="Helv"/>
    </font>
    <font>
      <sz val="10"/>
      <name val="Arial"/>
    </font>
    <font>
      <sz val="10"/>
      <name val="Arial"/>
      <family val="2"/>
    </font>
    <font>
      <b/>
      <sz val="12"/>
      <name val="Helv"/>
    </font>
    <font>
      <sz val="10"/>
      <name val="Tms Rmn"/>
    </font>
    <font>
      <sz val="12"/>
      <name val="Tms Rmn"/>
    </font>
    <font>
      <sz val="12"/>
      <name val="Helv"/>
    </font>
    <font>
      <sz val="10"/>
      <name val="Helv"/>
    </font>
    <font>
      <u val="double"/>
      <sz val="12"/>
      <name val="Helv"/>
    </font>
    <font>
      <u/>
      <sz val="12"/>
      <name val="Helv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2"/>
      <color indexed="9"/>
      <name val="Helv"/>
    </font>
    <font>
      <sz val="8"/>
      <name val="Tms Rmn"/>
    </font>
    <font>
      <sz val="12"/>
      <name val="Helvetic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  <fill>
      <patternFill patternType="gray125">
        <fgColor indexed="8"/>
        <bgColor indexed="9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30" fillId="0" borderId="0"/>
    <xf numFmtId="0" fontId="31" fillId="0" borderId="0"/>
    <xf numFmtId="0" fontId="30" fillId="0" borderId="0"/>
    <xf numFmtId="0" fontId="6" fillId="0" borderId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10" xfId="0" applyBorder="1" applyAlignment="1" applyProtection="1">
      <alignment horizontal="left"/>
    </xf>
    <xf numFmtId="0" fontId="0" fillId="0" borderId="10" xfId="0" applyBorder="1" applyAlignment="1">
      <alignment horizontal="centerContinuous"/>
    </xf>
    <xf numFmtId="0" fontId="0" fillId="0" borderId="10" xfId="0" applyBorder="1"/>
    <xf numFmtId="0" fontId="0" fillId="0" borderId="0" xfId="0" applyAlignment="1" applyProtection="1">
      <alignment horizontal="left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37" fontId="0" fillId="0" borderId="0" xfId="0" applyNumberFormat="1" applyProtection="1"/>
    <xf numFmtId="0" fontId="0" fillId="0" borderId="11" xfId="0" applyBorder="1"/>
    <xf numFmtId="0" fontId="0" fillId="0" borderId="11" xfId="0" applyBorder="1" applyAlignment="1" applyProtection="1">
      <alignment horizontal="center"/>
    </xf>
    <xf numFmtId="0" fontId="0" fillId="0" borderId="12" xfId="0" applyBorder="1"/>
    <xf numFmtId="37" fontId="0" fillId="0" borderId="13" xfId="0" applyNumberFormat="1" applyBorder="1" applyProtection="1"/>
    <xf numFmtId="0" fontId="0" fillId="0" borderId="14" xfId="0" applyBorder="1"/>
    <xf numFmtId="0" fontId="0" fillId="0" borderId="15" xfId="0" applyBorder="1" applyAlignment="1" applyProtection="1">
      <alignment horizontal="center"/>
    </xf>
    <xf numFmtId="0" fontId="0" fillId="0" borderId="16" xfId="0" applyBorder="1"/>
    <xf numFmtId="37" fontId="0" fillId="0" borderId="12" xfId="0" applyNumberFormat="1" applyBorder="1" applyProtection="1"/>
    <xf numFmtId="37" fontId="3" fillId="0" borderId="0" xfId="0" applyNumberFormat="1" applyFont="1" applyAlignment="1" applyProtection="1">
      <alignment horizontal="centerContinuous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22" xfId="0" applyBorder="1"/>
    <xf numFmtId="37" fontId="0" fillId="0" borderId="11" xfId="0" applyNumberFormat="1" applyBorder="1" applyProtection="1"/>
    <xf numFmtId="37" fontId="0" fillId="0" borderId="22" xfId="0" applyNumberFormat="1" applyBorder="1" applyProtection="1"/>
    <xf numFmtId="0" fontId="4" fillId="0" borderId="0" xfId="0" applyFont="1" applyAlignment="1" applyProtection="1">
      <alignment horizontal="left"/>
    </xf>
    <xf numFmtId="0" fontId="0" fillId="0" borderId="0" xfId="0" applyBorder="1"/>
    <xf numFmtId="0" fontId="0" fillId="0" borderId="13" xfId="0" applyBorder="1"/>
    <xf numFmtId="0" fontId="0" fillId="0" borderId="23" xfId="0" applyBorder="1" applyAlignment="1" applyProtection="1">
      <alignment horizontal="center"/>
    </xf>
    <xf numFmtId="9" fontId="0" fillId="0" borderId="0" xfId="0" applyNumberFormat="1" applyProtection="1"/>
    <xf numFmtId="0" fontId="0" fillId="0" borderId="10" xfId="0" applyBorder="1" applyProtection="1"/>
    <xf numFmtId="37" fontId="0" fillId="0" borderId="24" xfId="0" applyNumberFormat="1" applyBorder="1" applyProtection="1"/>
    <xf numFmtId="0" fontId="3" fillId="0" borderId="0" xfId="0" applyFont="1" applyAlignment="1">
      <alignment horizontal="centerContinuous"/>
    </xf>
    <xf numFmtId="37" fontId="0" fillId="0" borderId="0" xfId="0" applyNumberFormat="1" applyAlignment="1" applyProtection="1">
      <alignment horizontal="center"/>
    </xf>
    <xf numFmtId="0" fontId="0" fillId="0" borderId="25" xfId="0" applyBorder="1"/>
    <xf numFmtId="0" fontId="0" fillId="0" borderId="26" xfId="0" applyBorder="1"/>
    <xf numFmtId="37" fontId="0" fillId="0" borderId="11" xfId="0" applyNumberFormat="1" applyBorder="1" applyAlignment="1" applyProtection="1">
      <alignment horizontal="center"/>
    </xf>
    <xf numFmtId="37" fontId="0" fillId="0" borderId="27" xfId="0" applyNumberFormat="1" applyBorder="1" applyProtection="1"/>
    <xf numFmtId="0" fontId="0" fillId="0" borderId="11" xfId="0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4" fillId="0" borderId="17" xfId="0" applyFont="1" applyBorder="1"/>
    <xf numFmtId="0" fontId="4" fillId="0" borderId="18" xfId="0" applyFont="1" applyBorder="1"/>
    <xf numFmtId="0" fontId="4" fillId="0" borderId="17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centerContinuous"/>
    </xf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20" xfId="0" applyFont="1" applyBorder="1" applyAlignment="1" applyProtection="1">
      <alignment horizontal="centerContinuous"/>
    </xf>
    <xf numFmtId="0" fontId="4" fillId="0" borderId="0" xfId="0" applyFont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4" fillId="0" borderId="28" xfId="0" applyFont="1" applyBorder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20" xfId="0" applyFont="1" applyBorder="1" applyAlignment="1" applyProtection="1">
      <alignment horizontal="left"/>
    </xf>
    <xf numFmtId="37" fontId="0" fillId="0" borderId="22" xfId="0" applyNumberFormat="1" applyBorder="1"/>
    <xf numFmtId="0" fontId="5" fillId="0" borderId="0" xfId="0" applyFont="1" applyAlignment="1" applyProtection="1">
      <alignment horizontal="left"/>
    </xf>
    <xf numFmtId="0" fontId="4" fillId="0" borderId="20" xfId="0" applyFont="1" applyBorder="1"/>
    <xf numFmtId="37" fontId="0" fillId="0" borderId="15" xfId="0" applyNumberFormat="1" applyBorder="1" applyProtection="1"/>
    <xf numFmtId="9" fontId="0" fillId="0" borderId="22" xfId="0" applyNumberFormat="1" applyBorder="1" applyAlignment="1" applyProtection="1">
      <alignment horizontal="right"/>
    </xf>
    <xf numFmtId="0" fontId="4" fillId="0" borderId="0" xfId="0" applyFont="1"/>
    <xf numFmtId="9" fontId="0" fillId="0" borderId="22" xfId="0" applyNumberFormat="1" applyBorder="1" applyProtection="1"/>
    <xf numFmtId="37" fontId="0" fillId="0" borderId="17" xfId="0" applyNumberFormat="1" applyBorder="1" applyProtection="1"/>
    <xf numFmtId="10" fontId="0" fillId="0" borderId="22" xfId="0" applyNumberFormat="1" applyBorder="1" applyProtection="1"/>
    <xf numFmtId="0" fontId="0" fillId="0" borderId="0" xfId="0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7" fillId="0" borderId="0" xfId="0" applyFont="1" applyAlignment="1" applyProtection="1">
      <alignment horizontal="left"/>
    </xf>
    <xf numFmtId="0" fontId="7" fillId="0" borderId="0" xfId="0" applyFont="1"/>
    <xf numFmtId="49" fontId="7" fillId="0" borderId="34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left"/>
    </xf>
    <xf numFmtId="0" fontId="0" fillId="0" borderId="18" xfId="0" applyBorder="1" applyAlignment="1" applyProtection="1">
      <alignment horizontal="center"/>
    </xf>
    <xf numFmtId="0" fontId="0" fillId="0" borderId="17" xfId="0" applyBorder="1" applyAlignment="1" applyProtection="1">
      <alignment horizontal="centerContinuous"/>
    </xf>
    <xf numFmtId="0" fontId="0" fillId="0" borderId="18" xfId="0" applyBorder="1" applyAlignment="1">
      <alignment horizontal="centerContinuous"/>
    </xf>
    <xf numFmtId="0" fontId="0" fillId="0" borderId="35" xfId="0" applyBorder="1"/>
    <xf numFmtId="0" fontId="0" fillId="0" borderId="21" xfId="0" applyBorder="1" applyAlignment="1" applyProtection="1">
      <alignment horizontal="center"/>
    </xf>
    <xf numFmtId="0" fontId="0" fillId="0" borderId="21" xfId="0" applyBorder="1" applyAlignment="1">
      <alignment horizontal="centerContinuous"/>
    </xf>
    <xf numFmtId="37" fontId="0" fillId="0" borderId="32" xfId="0" applyNumberFormat="1" applyBorder="1" applyProtection="1"/>
    <xf numFmtId="37" fontId="0" fillId="0" borderId="33" xfId="0" applyNumberFormat="1" applyBorder="1" applyProtection="1"/>
    <xf numFmtId="10" fontId="0" fillId="0" borderId="36" xfId="0" applyNumberFormat="1" applyBorder="1" applyProtection="1"/>
    <xf numFmtId="0" fontId="0" fillId="0" borderId="37" xfId="0" applyBorder="1"/>
    <xf numFmtId="37" fontId="8" fillId="0" borderId="0" xfId="0" applyNumberFormat="1" applyFont="1" applyBorder="1" applyProtection="1"/>
    <xf numFmtId="0" fontId="0" fillId="0" borderId="0" xfId="0" applyAlignment="1" applyProtection="1">
      <alignment horizontal="right"/>
    </xf>
    <xf numFmtId="0" fontId="0" fillId="0" borderId="38" xfId="0" applyBorder="1" applyAlignment="1" applyProtection="1">
      <alignment horizontal="center"/>
    </xf>
    <xf numFmtId="0" fontId="0" fillId="0" borderId="39" xfId="0" applyBorder="1"/>
    <xf numFmtId="37" fontId="8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0" fillId="0" borderId="0" xfId="0" applyAlignment="1">
      <alignment horizontal="center"/>
    </xf>
    <xf numFmtId="166" fontId="0" fillId="0" borderId="37" xfId="55" applyNumberFormat="1" applyFont="1" applyBorder="1"/>
    <xf numFmtId="10" fontId="6" fillId="0" borderId="33" xfId="87" applyNumberFormat="1" applyFont="1" applyBorder="1"/>
    <xf numFmtId="166" fontId="0" fillId="0" borderId="40" xfId="55" applyNumberFormat="1" applyFont="1" applyBorder="1"/>
    <xf numFmtId="166" fontId="0" fillId="0" borderId="32" xfId="55" applyNumberFormat="1" applyFont="1" applyBorder="1"/>
    <xf numFmtId="10" fontId="6" fillId="0" borderId="32" xfId="87" applyNumberFormat="1" applyFont="1" applyBorder="1"/>
    <xf numFmtId="0" fontId="0" fillId="0" borderId="0" xfId="0" applyBorder="1" applyProtection="1"/>
    <xf numFmtId="10" fontId="0" fillId="0" borderId="32" xfId="0" applyNumberFormat="1" applyBorder="1" applyProtection="1"/>
    <xf numFmtId="0" fontId="0" fillId="0" borderId="32" xfId="0" applyBorder="1" applyAlignment="1" applyProtection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>
      <alignment horizontal="centerContinuous"/>
    </xf>
    <xf numFmtId="37" fontId="6" fillId="0" borderId="0" xfId="0" applyNumberFormat="1" applyFont="1" applyFill="1" applyBorder="1" applyAlignment="1" applyProtection="1">
      <alignment horizontal="centerContinuous"/>
    </xf>
    <xf numFmtId="0" fontId="3" fillId="0" borderId="0" xfId="0" applyFont="1" applyFill="1" applyBorder="1" applyAlignment="1" applyProtection="1">
      <alignment horizontal="centerContinuous"/>
    </xf>
    <xf numFmtId="37" fontId="6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>
      <alignment horizontal="centerContinuous"/>
    </xf>
    <xf numFmtId="37" fontId="3" fillId="0" borderId="0" xfId="0" applyNumberFormat="1" applyFont="1" applyFill="1" applyBorder="1" applyProtection="1"/>
    <xf numFmtId="0" fontId="3" fillId="0" borderId="0" xfId="0" applyFont="1" applyFill="1" applyBorder="1"/>
    <xf numFmtId="37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37" fontId="6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>
      <alignment horizontal="left"/>
    </xf>
    <xf numFmtId="9" fontId="6" fillId="0" borderId="0" xfId="0" applyNumberFormat="1" applyFont="1" applyFill="1" applyBorder="1" applyProtection="1"/>
    <xf numFmtId="10" fontId="6" fillId="0" borderId="0" xfId="0" applyNumberFormat="1" applyFont="1" applyFill="1" applyBorder="1" applyProtection="1"/>
    <xf numFmtId="0" fontId="9" fillId="0" borderId="0" xfId="0" applyFont="1"/>
    <xf numFmtId="0" fontId="3" fillId="0" borderId="0" xfId="0" applyFont="1"/>
    <xf numFmtId="0" fontId="3" fillId="0" borderId="10" xfId="0" applyFont="1" applyBorder="1" applyAlignment="1" applyProtection="1">
      <alignment horizontal="left"/>
    </xf>
    <xf numFmtId="37" fontId="0" fillId="0" borderId="0" xfId="0" applyNumberFormat="1" applyFill="1" applyProtection="1"/>
    <xf numFmtId="166" fontId="0" fillId="0" borderId="0" xfId="55" applyNumberFormat="1" applyFont="1"/>
    <xf numFmtId="166" fontId="0" fillId="0" borderId="0" xfId="55" applyNumberFormat="1" applyFont="1" applyProtection="1"/>
    <xf numFmtId="37" fontId="6" fillId="24" borderId="22" xfId="0" applyNumberFormat="1" applyFont="1" applyFill="1" applyBorder="1" applyProtection="1"/>
    <xf numFmtId="166" fontId="0" fillId="0" borderId="11" xfId="55" applyNumberFormat="1" applyFont="1" applyBorder="1" applyProtection="1"/>
    <xf numFmtId="166" fontId="0" fillId="0" borderId="12" xfId="55" applyNumberFormat="1" applyFont="1" applyBorder="1" applyProtection="1"/>
    <xf numFmtId="166" fontId="0" fillId="24" borderId="22" xfId="55" applyNumberFormat="1" applyFont="1" applyFill="1" applyBorder="1" applyProtection="1"/>
    <xf numFmtId="166" fontId="0" fillId="0" borderId="10" xfId="55" applyNumberFormat="1" applyFont="1" applyBorder="1" applyProtection="1"/>
    <xf numFmtId="166" fontId="0" fillId="0" borderId="10" xfId="55" applyNumberFormat="1" applyFont="1" applyBorder="1" applyAlignment="1">
      <alignment horizontal="centerContinuous"/>
    </xf>
    <xf numFmtId="166" fontId="0" fillId="0" borderId="10" xfId="55" applyNumberFormat="1" applyFont="1" applyBorder="1"/>
    <xf numFmtId="166" fontId="0" fillId="0" borderId="10" xfId="55" applyNumberFormat="1" applyFont="1" applyBorder="1" applyAlignment="1" applyProtection="1">
      <alignment horizontal="left"/>
    </xf>
    <xf numFmtId="166" fontId="3" fillId="0" borderId="0" xfId="55" applyNumberFormat="1" applyFont="1" applyAlignment="1" applyProtection="1">
      <alignment horizontal="centerContinuous"/>
    </xf>
    <xf numFmtId="166" fontId="0" fillId="0" borderId="0" xfId="55" applyNumberFormat="1" applyFont="1" applyAlignment="1" applyProtection="1">
      <alignment horizontal="centerContinuous"/>
    </xf>
    <xf numFmtId="166" fontId="0" fillId="0" borderId="0" xfId="55" applyNumberFormat="1" applyFont="1" applyAlignment="1" applyProtection="1">
      <alignment horizontal="center"/>
    </xf>
    <xf numFmtId="166" fontId="0" fillId="0" borderId="11" xfId="55" applyNumberFormat="1" applyFont="1" applyBorder="1" applyAlignment="1" applyProtection="1">
      <alignment horizontal="center"/>
    </xf>
    <xf numFmtId="166" fontId="0" fillId="0" borderId="27" xfId="55" applyNumberFormat="1" applyFont="1" applyBorder="1" applyProtection="1"/>
    <xf numFmtId="166" fontId="0" fillId="0" borderId="12" xfId="55" applyNumberFormat="1" applyFont="1" applyBorder="1"/>
    <xf numFmtId="166" fontId="0" fillId="24" borderId="22" xfId="55" applyNumberFormat="1" applyFont="1" applyFill="1" applyBorder="1"/>
    <xf numFmtId="166" fontId="0" fillId="0" borderId="24" xfId="55" applyNumberFormat="1" applyFont="1" applyBorder="1" applyProtection="1"/>
    <xf numFmtId="166" fontId="0" fillId="0" borderId="0" xfId="55" applyNumberFormat="1" applyFont="1" applyAlignment="1" applyProtection="1">
      <alignment horizontal="right"/>
    </xf>
    <xf numFmtId="166" fontId="0" fillId="0" borderId="22" xfId="55" applyNumberFormat="1" applyFont="1" applyBorder="1"/>
    <xf numFmtId="166" fontId="0" fillId="0" borderId="0" xfId="55" applyNumberFormat="1" applyFont="1" applyFill="1" applyProtection="1"/>
    <xf numFmtId="166" fontId="27" fillId="0" borderId="0" xfId="55" applyNumberFormat="1" applyFont="1" applyFill="1" applyProtection="1"/>
    <xf numFmtId="166" fontId="0" fillId="25" borderId="22" xfId="55" applyNumberFormat="1" applyFont="1" applyFill="1" applyBorder="1" applyProtection="1"/>
    <xf numFmtId="166" fontId="0" fillId="26" borderId="0" xfId="55" applyNumberFormat="1" applyFont="1" applyFill="1" applyProtection="1"/>
    <xf numFmtId="37" fontId="0" fillId="0" borderId="0" xfId="0" applyNumberFormat="1" applyFill="1" applyBorder="1" applyAlignment="1" applyProtection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Alignment="1"/>
    <xf numFmtId="0" fontId="4" fillId="0" borderId="41" xfId="0" applyFont="1" applyBorder="1" applyAlignment="1">
      <alignment horizontal="centerContinuous"/>
    </xf>
    <xf numFmtId="166" fontId="0" fillId="0" borderId="10" xfId="55" applyNumberFormat="1" applyFont="1" applyBorder="1" applyAlignment="1">
      <alignment horizontal="right"/>
    </xf>
    <xf numFmtId="177" fontId="0" fillId="0" borderId="0" xfId="58" applyNumberFormat="1" applyFont="1"/>
    <xf numFmtId="49" fontId="0" fillId="0" borderId="13" xfId="0" applyNumberFormat="1" applyFont="1" applyFill="1" applyBorder="1" applyAlignment="1">
      <alignment horizontal="center"/>
    </xf>
    <xf numFmtId="0" fontId="0" fillId="0" borderId="32" xfId="0" applyBorder="1" applyAlignment="1" applyProtection="1">
      <alignment horizontal="center" wrapText="1"/>
    </xf>
    <xf numFmtId="37" fontId="29" fillId="0" borderId="0" xfId="0" applyNumberFormat="1" applyFont="1" applyAlignment="1" applyProtection="1">
      <alignment horizontal="center"/>
    </xf>
    <xf numFmtId="37" fontId="0" fillId="0" borderId="0" xfId="0" applyNumberFormat="1" applyBorder="1" applyProtection="1"/>
    <xf numFmtId="166" fontId="0" fillId="24" borderId="11" xfId="55" applyNumberFormat="1" applyFont="1" applyFill="1" applyBorder="1" applyProtection="1"/>
    <xf numFmtId="166" fontId="0" fillId="24" borderId="11" xfId="55" applyNumberFormat="1" applyFont="1" applyFill="1" applyBorder="1" applyAlignment="1" applyProtection="1">
      <alignment horizontal="right"/>
    </xf>
    <xf numFmtId="0" fontId="0" fillId="0" borderId="21" xfId="0" applyBorder="1" applyAlignment="1">
      <alignment horizontal="center"/>
    </xf>
    <xf numFmtId="14" fontId="0" fillId="0" borderId="32" xfId="0" applyNumberFormat="1" applyBorder="1" applyAlignment="1" applyProtection="1">
      <alignment horizontal="center" wrapText="1"/>
    </xf>
    <xf numFmtId="167" fontId="4" fillId="0" borderId="13" xfId="55" applyNumberFormat="1" applyFont="1" applyBorder="1"/>
    <xf numFmtId="167" fontId="4" fillId="0" borderId="0" xfId="55" applyNumberFormat="1" applyFont="1" applyBorder="1"/>
    <xf numFmtId="0" fontId="4" fillId="0" borderId="0" xfId="0" applyFont="1" applyBorder="1" applyAlignment="1" applyProtection="1">
      <alignment horizontal="left"/>
    </xf>
    <xf numFmtId="37" fontId="0" fillId="0" borderId="0" xfId="0" applyNumberFormat="1" applyBorder="1" applyAlignment="1" applyProtection="1">
      <alignment horizontal="center"/>
    </xf>
    <xf numFmtId="0" fontId="4" fillId="0" borderId="0" xfId="0" applyFont="1" applyBorder="1"/>
    <xf numFmtId="10" fontId="0" fillId="0" borderId="0" xfId="0" applyNumberFormat="1" applyBorder="1" applyProtection="1"/>
    <xf numFmtId="9" fontId="0" fillId="0" borderId="0" xfId="87" applyNumberFormat="1" applyFont="1" applyBorder="1" applyProtection="1"/>
    <xf numFmtId="10" fontId="0" fillId="0" borderId="0" xfId="87" applyNumberFormat="1" applyFont="1" applyBorder="1" applyProtection="1"/>
    <xf numFmtId="0" fontId="28" fillId="0" borderId="0" xfId="0" applyFont="1" applyBorder="1" applyAlignment="1" applyProtection="1">
      <alignment horizontal="left"/>
    </xf>
    <xf numFmtId="166" fontId="6" fillId="0" borderId="0" xfId="55" applyNumberFormat="1" applyFont="1" applyBorder="1"/>
    <xf numFmtId="0" fontId="0" fillId="0" borderId="0" xfId="0" quotePrefix="1" applyBorder="1"/>
    <xf numFmtId="166" fontId="0" fillId="0" borderId="0" xfId="55" applyNumberFormat="1" applyFont="1" applyBorder="1"/>
    <xf numFmtId="37" fontId="0" fillId="0" borderId="0" xfId="0" applyNumberFormat="1" applyBorder="1" applyAlignment="1" applyProtection="1">
      <alignment horizontal="left"/>
    </xf>
    <xf numFmtId="0" fontId="4" fillId="0" borderId="0" xfId="0" applyFont="1" applyAlignment="1">
      <alignment horizontal="center"/>
    </xf>
    <xf numFmtId="166" fontId="0" fillId="0" borderId="11" xfId="55" applyNumberFormat="1" applyFont="1" applyFill="1" applyBorder="1" applyProtection="1"/>
    <xf numFmtId="9" fontId="0" fillId="0" borderId="0" xfId="0" applyNumberFormat="1"/>
    <xf numFmtId="9" fontId="0" fillId="0" borderId="20" xfId="0" applyNumberFormat="1" applyBorder="1"/>
    <xf numFmtId="0" fontId="0" fillId="0" borderId="18" xfId="0" applyBorder="1" applyAlignment="1" applyProtection="1">
      <alignment horizontal="left"/>
    </xf>
    <xf numFmtId="0" fontId="0" fillId="0" borderId="42" xfId="0" applyBorder="1"/>
    <xf numFmtId="0" fontId="0" fillId="0" borderId="43" xfId="0" applyBorder="1" applyAlignment="1" applyProtection="1">
      <alignment horizontal="left"/>
    </xf>
    <xf numFmtId="177" fontId="0" fillId="0" borderId="37" xfId="58" applyNumberFormat="1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0" fillId="0" borderId="10" xfId="0" applyBorder="1" applyAlignment="1" applyProtection="1">
      <alignment horizontal="center"/>
    </xf>
  </cellXfs>
  <cellStyles count="96">
    <cellStyle name="20% - Accent1" xfId="1" builtinId="30" customBuiltin="1"/>
    <cellStyle name="20% - Accent1 2" xfId="2" xr:uid="{BBE14BDD-FA06-4F97-B685-9E190D7E851F}"/>
    <cellStyle name="20% - Accent2" xfId="3" builtinId="34" customBuiltin="1"/>
    <cellStyle name="20% - Accent2 2" xfId="4" xr:uid="{24FE680D-6FCD-4252-AECB-107FCD5663C9}"/>
    <cellStyle name="20% - Accent3" xfId="5" builtinId="38" customBuiltin="1"/>
    <cellStyle name="20% - Accent3 2" xfId="6" xr:uid="{B0874CAC-239C-4B2D-BD3A-2342FE508FD4}"/>
    <cellStyle name="20% - Accent4" xfId="7" builtinId="42" customBuiltin="1"/>
    <cellStyle name="20% - Accent4 2" xfId="8" xr:uid="{C43B9B0C-A986-4A1A-9405-844693B1A1A8}"/>
    <cellStyle name="20% - Accent5" xfId="9" builtinId="46" customBuiltin="1"/>
    <cellStyle name="20% - Accent5 2" xfId="10" xr:uid="{0407A79E-A8DB-4D21-A190-EF5AC7166513}"/>
    <cellStyle name="20% - Accent6" xfId="11" builtinId="50" customBuiltin="1"/>
    <cellStyle name="20% - Accent6 2" xfId="12" xr:uid="{53508E73-5E68-41F2-AC12-174FEF72B872}"/>
    <cellStyle name="40% - Accent1" xfId="13" builtinId="31" customBuiltin="1"/>
    <cellStyle name="40% - Accent1 2" xfId="14" xr:uid="{8D00C22F-B68E-4FCA-9C32-075578D928D4}"/>
    <cellStyle name="40% - Accent2" xfId="15" builtinId="35" customBuiltin="1"/>
    <cellStyle name="40% - Accent2 2" xfId="16" xr:uid="{7F2C3376-92A2-4A8E-933A-887537FB64A4}"/>
    <cellStyle name="40% - Accent3" xfId="17" builtinId="39" customBuiltin="1"/>
    <cellStyle name="40% - Accent3 2" xfId="18" xr:uid="{BB013BAD-3E51-4C1D-BA37-E65A00F75A6B}"/>
    <cellStyle name="40% - Accent4" xfId="19" builtinId="43" customBuiltin="1"/>
    <cellStyle name="40% - Accent4 2" xfId="20" xr:uid="{4CCCF6AC-CB07-496E-AE38-C9738C771426}"/>
    <cellStyle name="40% - Accent5" xfId="21" builtinId="47" customBuiltin="1"/>
    <cellStyle name="40% - Accent5 2" xfId="22" xr:uid="{AF203284-2385-4BA9-BA48-E9B28B464F33}"/>
    <cellStyle name="40% - Accent6" xfId="23" builtinId="51" customBuiltin="1"/>
    <cellStyle name="40% - Accent6 2" xfId="24" xr:uid="{3738EB4A-D750-4515-9895-F362D400D40C}"/>
    <cellStyle name="60% - Accent1" xfId="25" builtinId="32" customBuiltin="1"/>
    <cellStyle name="60% - Accent1 2" xfId="26" xr:uid="{12C46580-8577-4419-89FD-5C1FE0426D2C}"/>
    <cellStyle name="60% - Accent2" xfId="27" builtinId="36" customBuiltin="1"/>
    <cellStyle name="60% - Accent2 2" xfId="28" xr:uid="{D92BB0C3-7A71-4BAF-96BE-4991F1E57209}"/>
    <cellStyle name="60% - Accent3" xfId="29" builtinId="40" customBuiltin="1"/>
    <cellStyle name="60% - Accent3 2" xfId="30" xr:uid="{9048B597-D7BB-4C98-9CF3-6D89B89FB128}"/>
    <cellStyle name="60% - Accent4" xfId="31" builtinId="44" customBuiltin="1"/>
    <cellStyle name="60% - Accent4 2" xfId="32" xr:uid="{ADF6E643-2995-4334-8E72-93292C0F848A}"/>
    <cellStyle name="60% - Accent5" xfId="33" builtinId="48" customBuiltin="1"/>
    <cellStyle name="60% - Accent5 2" xfId="34" xr:uid="{3F285486-EAA6-408B-9DF7-9AE691A758A5}"/>
    <cellStyle name="60% - Accent6" xfId="35" builtinId="52" customBuiltin="1"/>
    <cellStyle name="60% - Accent6 2" xfId="36" xr:uid="{014D3DE8-0A08-4334-AD0C-D0E86CBB31B1}"/>
    <cellStyle name="Accent1" xfId="37" builtinId="29" customBuiltin="1"/>
    <cellStyle name="Accent1 2" xfId="38" xr:uid="{1FDB543F-A0BD-429A-835D-F648B2BD1413}"/>
    <cellStyle name="Accent2" xfId="39" builtinId="33" customBuiltin="1"/>
    <cellStyle name="Accent2 2" xfId="40" xr:uid="{0E288C6B-A422-4A34-BD3A-A0A6041C3474}"/>
    <cellStyle name="Accent3" xfId="41" builtinId="37" customBuiltin="1"/>
    <cellStyle name="Accent3 2" xfId="42" xr:uid="{C408DCA4-28D6-42A2-836A-2DCD93280844}"/>
    <cellStyle name="Accent4" xfId="43" builtinId="41" customBuiltin="1"/>
    <cellStyle name="Accent4 2" xfId="44" xr:uid="{9BAC9664-46F8-41FD-965E-F58486277C83}"/>
    <cellStyle name="Accent5" xfId="45" builtinId="45" customBuiltin="1"/>
    <cellStyle name="Accent5 2" xfId="46" xr:uid="{8AE9F161-6CC7-48FF-9745-F66996E81737}"/>
    <cellStyle name="Accent6" xfId="47" builtinId="49" customBuiltin="1"/>
    <cellStyle name="Accent6 2" xfId="48" xr:uid="{9DA5FF4B-585A-4831-8DB8-4CD4A6BC6155}"/>
    <cellStyle name="Bad" xfId="49" builtinId="27" customBuiltin="1"/>
    <cellStyle name="Bad 2" xfId="50" xr:uid="{3909E5D1-BF4D-4FBD-8218-08D02EE278F8}"/>
    <cellStyle name="Calculation" xfId="51" builtinId="22" customBuiltin="1"/>
    <cellStyle name="Calculation 2" xfId="52" xr:uid="{8D7B5731-AC2E-4A43-BD79-90B5A14CCB2B}"/>
    <cellStyle name="Check Cell" xfId="53" builtinId="23" customBuiltin="1"/>
    <cellStyle name="Check Cell 2" xfId="54" xr:uid="{3DCDB46C-B024-4FFF-85E4-302F3CCBA982}"/>
    <cellStyle name="Comma" xfId="55" builtinId="3"/>
    <cellStyle name="Comma 2" xfId="56" xr:uid="{F14939E2-5A95-4292-B81D-2AC91A147B08}"/>
    <cellStyle name="Comma 3" xfId="57" xr:uid="{089D4BCB-FB1E-450E-AE95-202AB6F499D7}"/>
    <cellStyle name="Currency" xfId="58" builtinId="4"/>
    <cellStyle name="Currency 2" xfId="59" xr:uid="{3CDA1693-3DA0-4727-9348-E4FDB2F8FCC8}"/>
    <cellStyle name="Currency 3" xfId="60" xr:uid="{B691F778-AC53-4A77-ADF4-53C74068B4D9}"/>
    <cellStyle name="Explanatory Text" xfId="61" builtinId="53" customBuiltin="1"/>
    <cellStyle name="Explanatory Text 2" xfId="62" xr:uid="{D747675C-B6F4-4762-936A-1034654EDC0C}"/>
    <cellStyle name="Good" xfId="63" builtinId="26" customBuiltin="1"/>
    <cellStyle name="Good 2" xfId="64" xr:uid="{8A708D99-A485-44D3-817F-A8AC2FCC6E08}"/>
    <cellStyle name="Heading 1" xfId="65" builtinId="16" customBuiltin="1"/>
    <cellStyle name="Heading 1 2" xfId="66" xr:uid="{76F17D1D-9772-4290-B60B-B2EC13A978D3}"/>
    <cellStyle name="Heading 2" xfId="67" builtinId="17" customBuiltin="1"/>
    <cellStyle name="Heading 2 2" xfId="68" xr:uid="{B36F53E8-1B8A-473C-B73D-D96E0723B05C}"/>
    <cellStyle name="Heading 3" xfId="69" builtinId="18" customBuiltin="1"/>
    <cellStyle name="Heading 3 2" xfId="70" xr:uid="{62663A7A-63E3-4001-9A22-89861436929F}"/>
    <cellStyle name="Heading 4" xfId="71" builtinId="19" customBuiltin="1"/>
    <cellStyle name="Heading 4 2" xfId="72" xr:uid="{ABF82191-33C5-4937-8BD2-DC6A73B0CD35}"/>
    <cellStyle name="Input" xfId="73" builtinId="20" customBuiltin="1"/>
    <cellStyle name="Input 2" xfId="74" xr:uid="{0017AC2E-A12D-4699-BCE2-CC858EE22036}"/>
    <cellStyle name="Linked Cell" xfId="75" builtinId="24" customBuiltin="1"/>
    <cellStyle name="Linked Cell 2" xfId="76" xr:uid="{56C4D15F-D60B-4D8F-8226-346D7C02B8BB}"/>
    <cellStyle name="Neutral" xfId="77" builtinId="28" customBuiltin="1"/>
    <cellStyle name="Neutral 2" xfId="78" xr:uid="{0F2A9693-56A6-4D82-8BBC-8E4C1B06E284}"/>
    <cellStyle name="Normal" xfId="0" builtinId="0"/>
    <cellStyle name="Normal 2" xfId="79" xr:uid="{11E2370C-E403-475E-8698-A7D4CA5C5CF3}"/>
    <cellStyle name="Normal 3" xfId="80" xr:uid="{7E31F6AB-DA7E-4B0F-A8C2-79D1D84AD631}"/>
    <cellStyle name="Normal 4" xfId="81" xr:uid="{91A24A0F-2758-4EF2-8720-1B7D4BFCFF23}"/>
    <cellStyle name="Normal 5" xfId="82" xr:uid="{84B1A14A-86CA-48A8-9387-89340AAA0C8F}"/>
    <cellStyle name="Note" xfId="83" builtinId="10" customBuiltin="1"/>
    <cellStyle name="Note 2" xfId="84" xr:uid="{E4C41266-D552-4AFB-96E1-32954C394396}"/>
    <cellStyle name="Output" xfId="85" builtinId="21" customBuiltin="1"/>
    <cellStyle name="Output 2" xfId="86" xr:uid="{3D77151B-CD55-46F2-B4AF-B8E27E8C3A4B}"/>
    <cellStyle name="Percent" xfId="87" builtinId="5"/>
    <cellStyle name="Percent 2" xfId="88" xr:uid="{022C75EB-A1E2-4B8D-A6CE-78B6D2AB3054}"/>
    <cellStyle name="Percent 3" xfId="89" xr:uid="{B8BEAB0D-27A2-4DDA-A04B-0821A6904AA4}"/>
    <cellStyle name="Title" xfId="90" builtinId="15" customBuiltin="1"/>
    <cellStyle name="Title 2" xfId="91" xr:uid="{6F456E8C-D005-4A45-B690-CEFF0CCFAD0E}"/>
    <cellStyle name="Total" xfId="92" builtinId="25" customBuiltin="1"/>
    <cellStyle name="Total 2" xfId="93" xr:uid="{2EA21BD3-3F20-48B9-AA86-4BF4A82F8765}"/>
    <cellStyle name="Warning Text" xfId="94" builtinId="11" customBuiltin="1"/>
    <cellStyle name="Warning Text 2" xfId="95" xr:uid="{78E09A35-5EBC-47E0-A40A-E62E17CB0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32D9-4DE6-48BA-B1CE-5FE657A2C49B}">
  <sheetPr syncVertical="1" syncRef="A1" transitionEvaluation="1">
    <pageSetUpPr fitToPage="1"/>
  </sheetPr>
  <dimension ref="A1:BB125"/>
  <sheetViews>
    <sheetView showGridLines="0" tabSelected="1" zoomScale="110" zoomScaleNormal="110" zoomScaleSheetLayoutView="75" workbookViewId="0"/>
  </sheetViews>
  <sheetFormatPr defaultColWidth="9.77734375" defaultRowHeight="15.75" x14ac:dyDescent="0.25"/>
  <cols>
    <col min="1" max="1" width="3.77734375" customWidth="1"/>
    <col min="2" max="2" width="2.77734375" customWidth="1"/>
    <col min="3" max="3" width="3.77734375" customWidth="1"/>
    <col min="4" max="4" width="22.5546875" bestFit="1" customWidth="1"/>
    <col min="5" max="5" width="5.33203125" customWidth="1"/>
    <col min="6" max="6" width="11.77734375" customWidth="1"/>
    <col min="7" max="7" width="1.77734375" customWidth="1"/>
    <col min="8" max="8" width="2.77734375" customWidth="1"/>
    <col min="9" max="9" width="12.44140625" bestFit="1" customWidth="1"/>
    <col min="10" max="10" width="2.77734375" customWidth="1"/>
    <col min="11" max="11" width="10" bestFit="1" customWidth="1"/>
    <col min="12" max="12" width="2.77734375" customWidth="1"/>
    <col min="13" max="13" width="11" bestFit="1" customWidth="1"/>
    <col min="14" max="14" width="2.77734375" customWidth="1"/>
    <col min="15" max="15" width="3.21875" customWidth="1"/>
    <col min="16" max="16" width="11.88671875" customWidth="1"/>
    <col min="17" max="17" width="2.77734375" customWidth="1"/>
    <col min="18" max="18" width="10" bestFit="1" customWidth="1"/>
    <col min="19" max="19" width="2.77734375" customWidth="1"/>
    <col min="20" max="20" width="12.44140625" bestFit="1" customWidth="1"/>
    <col min="21" max="21" width="6.77734375" customWidth="1"/>
    <col min="22" max="22" width="7.77734375" customWidth="1"/>
    <col min="23" max="23" width="3.77734375" customWidth="1"/>
    <col min="24" max="24" width="15.77734375" customWidth="1"/>
    <col min="25" max="25" width="26.77734375" customWidth="1"/>
    <col min="26" max="26" width="2.77734375" customWidth="1"/>
    <col min="27" max="27" width="14.77734375" customWidth="1"/>
    <col min="28" max="28" width="1.77734375" customWidth="1"/>
    <col min="29" max="29" width="14.77734375" customWidth="1"/>
    <col min="31" max="31" width="10.77734375" customWidth="1"/>
    <col min="32" max="36" width="14.77734375" customWidth="1"/>
    <col min="38" max="38" width="21.77734375" customWidth="1"/>
    <col min="39" max="39" width="2.77734375" customWidth="1"/>
    <col min="41" max="41" width="2.77734375" customWidth="1"/>
    <col min="42" max="42" width="1.77734375" customWidth="1"/>
    <col min="43" max="43" width="31.77734375" customWidth="1"/>
    <col min="44" max="44" width="2.77734375" customWidth="1"/>
    <col min="46" max="47" width="2.77734375" customWidth="1"/>
    <col min="49" max="50" width="2.77734375" customWidth="1"/>
    <col min="52" max="52" width="2.77734375" customWidth="1"/>
  </cols>
  <sheetData>
    <row r="1" spans="1:54" ht="16.5" thickBot="1" x14ac:dyDescent="0.3">
      <c r="A1" s="1" t="s">
        <v>147</v>
      </c>
      <c r="B1" s="2"/>
      <c r="C1" s="2"/>
      <c r="D1" s="2"/>
      <c r="E1" s="2"/>
      <c r="F1" s="123" t="s">
        <v>196</v>
      </c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1"/>
      <c r="T1" s="150" t="s">
        <v>149</v>
      </c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4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</row>
    <row r="2" spans="1:54" ht="7.5" customHeight="1" thickTop="1" x14ac:dyDescent="0.25">
      <c r="B2" s="5"/>
      <c r="C2" s="5"/>
      <c r="E2" s="5"/>
      <c r="F2" s="5"/>
      <c r="G2" s="5"/>
      <c r="H2" s="5"/>
      <c r="I2" s="5"/>
      <c r="J2" s="5"/>
      <c r="K2" s="5"/>
      <c r="L2" s="5"/>
      <c r="M2" s="5"/>
      <c r="N2" s="5"/>
      <c r="V2" s="105"/>
      <c r="W2" s="106"/>
      <c r="X2" s="106"/>
      <c r="Y2" s="106"/>
      <c r="Z2" s="107"/>
      <c r="AA2" s="107"/>
      <c r="AB2" s="107"/>
      <c r="AC2" s="106"/>
      <c r="AD2" s="103"/>
      <c r="AE2" s="105"/>
      <c r="AF2" s="106"/>
      <c r="AG2" s="106"/>
      <c r="AH2" s="106"/>
      <c r="AI2" s="106"/>
      <c r="AJ2" s="106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</row>
    <row r="3" spans="1:54" x14ac:dyDescent="0.25">
      <c r="A3" s="8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V3" s="108"/>
      <c r="W3" s="106"/>
      <c r="X3" s="106"/>
      <c r="Y3" s="106"/>
      <c r="Z3" s="109"/>
      <c r="AA3" s="109"/>
      <c r="AB3" s="109"/>
      <c r="AC3" s="106"/>
      <c r="AD3" s="103"/>
      <c r="AE3" s="105"/>
      <c r="AF3" s="106"/>
      <c r="AG3" s="106"/>
      <c r="AH3" s="106"/>
      <c r="AI3" s="106"/>
      <c r="AJ3" s="106"/>
      <c r="AK3" s="103"/>
      <c r="AL3" s="103"/>
      <c r="AM3" s="103"/>
      <c r="AN3" s="103"/>
      <c r="AO3" s="103"/>
      <c r="AP3" s="104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</row>
    <row r="4" spans="1:54" ht="16.5" thickBot="1" x14ac:dyDescent="0.3">
      <c r="B4" s="10"/>
      <c r="C4" s="10"/>
      <c r="D4" s="10"/>
      <c r="E4" s="10"/>
      <c r="F4" s="11" t="s">
        <v>6</v>
      </c>
      <c r="G4" s="10"/>
      <c r="H4" s="10"/>
      <c r="V4" s="103"/>
      <c r="W4" s="103"/>
      <c r="X4" s="103"/>
      <c r="Y4" s="103"/>
      <c r="Z4" s="103"/>
      <c r="AA4" s="103"/>
      <c r="AB4" s="103"/>
      <c r="AC4" s="103"/>
      <c r="AD4" s="103"/>
      <c r="AE4" s="108"/>
      <c r="AF4" s="106"/>
      <c r="AG4" s="106"/>
      <c r="AH4" s="106"/>
      <c r="AI4" s="106"/>
      <c r="AJ4" s="106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</row>
    <row r="5" spans="1:54" ht="18" customHeight="1" thickTop="1" x14ac:dyDescent="0.25">
      <c r="B5" s="4" t="s">
        <v>8</v>
      </c>
      <c r="H5" s="12"/>
      <c r="J5" s="13" t="s">
        <v>9</v>
      </c>
      <c r="K5" s="31"/>
      <c r="L5" s="13"/>
      <c r="M5" s="13"/>
      <c r="N5" s="9"/>
      <c r="O5" s="9"/>
      <c r="P5" s="9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10"/>
      <c r="AO5" s="103"/>
      <c r="AP5" s="103"/>
      <c r="AQ5" s="103"/>
      <c r="AR5" s="103"/>
      <c r="AS5" s="110"/>
      <c r="AT5" s="103"/>
      <c r="AU5" s="103"/>
      <c r="AV5" s="110"/>
      <c r="AW5" s="103"/>
      <c r="AX5" s="103"/>
      <c r="AY5" s="110"/>
      <c r="AZ5" s="103"/>
      <c r="BA5" s="103"/>
      <c r="BB5" s="103"/>
    </row>
    <row r="6" spans="1:54" x14ac:dyDescent="0.25">
      <c r="C6" s="4" t="s">
        <v>130</v>
      </c>
      <c r="F6" s="130"/>
      <c r="G6" s="9"/>
      <c r="H6" s="17"/>
      <c r="I6" s="9"/>
      <c r="S6" s="9"/>
      <c r="T6" s="9"/>
      <c r="U6" s="9"/>
      <c r="V6" s="103"/>
      <c r="W6" s="103"/>
      <c r="X6" s="109"/>
      <c r="Y6" s="109"/>
      <c r="Z6" s="109"/>
      <c r="AA6" s="111"/>
      <c r="AB6" s="112"/>
      <c r="AC6" s="108"/>
      <c r="AD6" s="103"/>
      <c r="AE6" s="104"/>
      <c r="AF6" s="103"/>
      <c r="AG6" s="103"/>
      <c r="AH6" s="103"/>
      <c r="AI6" s="103"/>
      <c r="AJ6" s="103"/>
      <c r="AK6" s="103"/>
      <c r="AL6" s="104"/>
      <c r="AM6" s="103"/>
      <c r="AN6" s="103"/>
      <c r="AO6" s="103"/>
      <c r="AP6" s="103"/>
      <c r="AQ6" s="104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</row>
    <row r="7" spans="1:54" ht="15.75" customHeight="1" x14ac:dyDescent="0.25">
      <c r="C7" s="4" t="s">
        <v>166</v>
      </c>
      <c r="F7" s="130"/>
      <c r="G7" s="9"/>
      <c r="H7" s="17"/>
      <c r="I7" s="9"/>
      <c r="P7" s="154"/>
      <c r="Q7" s="9"/>
      <c r="R7" s="9"/>
      <c r="S7" s="9"/>
      <c r="T7" s="9"/>
      <c r="U7" s="9"/>
      <c r="V7" s="103"/>
      <c r="W7" s="103"/>
      <c r="X7" s="103"/>
      <c r="Y7" s="103"/>
      <c r="Z7" s="103"/>
      <c r="AA7" s="108"/>
      <c r="AB7" s="113"/>
      <c r="AC7" s="108"/>
      <c r="AD7" s="103"/>
      <c r="AE7" s="109"/>
      <c r="AF7" s="114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4"/>
      <c r="AS7" s="103"/>
      <c r="AT7" s="103"/>
      <c r="AU7" s="104"/>
      <c r="AV7" s="103"/>
      <c r="AW7" s="103"/>
      <c r="AX7" s="104"/>
      <c r="AY7" s="103"/>
      <c r="AZ7" s="103"/>
      <c r="BA7" s="103"/>
      <c r="BB7" s="103"/>
    </row>
    <row r="8" spans="1:54" x14ac:dyDescent="0.25">
      <c r="C8" s="4" t="s">
        <v>168</v>
      </c>
      <c r="F8" s="130"/>
      <c r="G8" s="9"/>
      <c r="H8" s="17"/>
      <c r="I8" s="9"/>
      <c r="P8" s="125"/>
      <c r="Q8" s="9"/>
      <c r="R8" s="9"/>
      <c r="S8" s="9"/>
      <c r="T8" s="9"/>
      <c r="U8" s="9"/>
      <c r="V8" s="103"/>
      <c r="W8" s="109"/>
      <c r="X8" s="103"/>
      <c r="Y8" s="109"/>
      <c r="Z8" s="109"/>
      <c r="AA8" s="105"/>
      <c r="AB8" s="109"/>
      <c r="AC8" s="105"/>
      <c r="AD8" s="109"/>
      <c r="AE8" s="109"/>
      <c r="AF8" s="109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4"/>
      <c r="AS8" s="103"/>
      <c r="AT8" s="103"/>
      <c r="AU8" s="104"/>
      <c r="AV8" s="103"/>
      <c r="AW8" s="103"/>
      <c r="AX8" s="104"/>
      <c r="AY8" s="103"/>
      <c r="AZ8" s="103"/>
      <c r="BA8" s="103"/>
      <c r="BB8" s="103"/>
    </row>
    <row r="9" spans="1:54" x14ac:dyDescent="0.25">
      <c r="C9" s="4" t="s">
        <v>186</v>
      </c>
      <c r="F9" s="130"/>
      <c r="G9" s="9"/>
      <c r="H9" s="17"/>
      <c r="I9" s="9"/>
      <c r="P9" s="125"/>
      <c r="R9" s="9"/>
      <c r="S9" s="9"/>
      <c r="T9" s="9"/>
      <c r="U9" s="9"/>
      <c r="V9" s="115"/>
      <c r="W9" s="109"/>
      <c r="X9" s="104"/>
      <c r="Y9" s="109"/>
      <c r="Z9" s="109"/>
      <c r="AA9" s="109"/>
      <c r="AB9" s="109"/>
      <c r="AC9" s="109"/>
      <c r="AD9" s="109"/>
      <c r="AE9" s="109"/>
      <c r="AF9" s="114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10"/>
      <c r="AT9" s="103"/>
      <c r="AU9" s="103"/>
      <c r="AV9" s="110"/>
      <c r="AW9" s="103"/>
      <c r="AX9" s="103"/>
      <c r="AY9" s="110"/>
      <c r="AZ9" s="103"/>
      <c r="BA9" s="103"/>
      <c r="BB9" s="103"/>
    </row>
    <row r="10" spans="1:54" x14ac:dyDescent="0.25">
      <c r="C10" s="4" t="s">
        <v>141</v>
      </c>
      <c r="F10" s="130"/>
      <c r="G10" s="9"/>
      <c r="H10" s="17"/>
      <c r="I10" s="9"/>
      <c r="P10" s="125"/>
      <c r="Q10" s="9"/>
      <c r="R10" s="9"/>
      <c r="S10" s="9"/>
      <c r="T10" s="9"/>
      <c r="U10" s="9"/>
      <c r="V10" s="103"/>
      <c r="W10" s="109"/>
      <c r="X10" s="103"/>
      <c r="Y10" s="109"/>
      <c r="Z10" s="109"/>
      <c r="AA10" s="109"/>
      <c r="AB10" s="109"/>
      <c r="AC10" s="109"/>
      <c r="AD10" s="109"/>
      <c r="AE10" s="109"/>
      <c r="AF10" s="114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</row>
    <row r="11" spans="1:54" ht="16.5" thickBot="1" x14ac:dyDescent="0.3">
      <c r="A11" s="24">
        <v>1</v>
      </c>
      <c r="D11" s="4" t="s">
        <v>23</v>
      </c>
      <c r="F11" s="177">
        <f>SUM(F6:F10)</f>
        <v>0</v>
      </c>
      <c r="G11" s="9"/>
      <c r="H11" s="17"/>
      <c r="I11" s="9"/>
      <c r="P11" s="125"/>
      <c r="R11" s="9"/>
      <c r="S11" s="9"/>
      <c r="T11" s="9"/>
      <c r="U11" s="9"/>
      <c r="V11" s="115"/>
      <c r="W11" s="109"/>
      <c r="X11" s="104"/>
      <c r="Y11" s="109"/>
      <c r="Z11" s="109"/>
      <c r="AA11" s="109"/>
      <c r="AB11" s="109"/>
      <c r="AC11" s="109"/>
      <c r="AD11" s="109"/>
      <c r="AE11" s="109"/>
      <c r="AF11" s="114"/>
      <c r="AG11" s="103"/>
      <c r="AH11" s="103"/>
      <c r="AI11" s="103"/>
      <c r="AJ11" s="103"/>
      <c r="AK11" s="103"/>
      <c r="AL11" s="104"/>
      <c r="AM11" s="103"/>
      <c r="AN11" s="103"/>
      <c r="AO11" s="103"/>
      <c r="AP11" s="103"/>
      <c r="AQ11" s="104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</row>
    <row r="12" spans="1:54" ht="16.5" thickTop="1" x14ac:dyDescent="0.25">
      <c r="F12" s="9"/>
      <c r="G12" s="9"/>
      <c r="H12" s="17"/>
      <c r="I12" s="9"/>
      <c r="P12" s="125"/>
      <c r="Q12" s="9" t="s">
        <v>18</v>
      </c>
      <c r="R12" s="9"/>
      <c r="S12" s="9"/>
      <c r="T12" s="9"/>
      <c r="U12" s="9"/>
      <c r="V12" s="109"/>
      <c r="W12" s="109"/>
      <c r="X12" s="104"/>
      <c r="Y12" s="109"/>
      <c r="Z12" s="109"/>
      <c r="AA12" s="109"/>
      <c r="AB12" s="109"/>
      <c r="AC12" s="109"/>
      <c r="AD12" s="109"/>
      <c r="AE12" s="109"/>
      <c r="AF12" s="109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16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</row>
    <row r="13" spans="1:54" ht="16.5" customHeight="1" thickBot="1" x14ac:dyDescent="0.3">
      <c r="B13" s="4" t="s">
        <v>26</v>
      </c>
      <c r="F13" s="9"/>
      <c r="G13" s="9"/>
      <c r="H13" s="17"/>
      <c r="I13" s="9"/>
      <c r="J13" s="9"/>
      <c r="L13" s="9"/>
      <c r="M13" s="9"/>
      <c r="N13" s="9"/>
      <c r="O13" s="9"/>
      <c r="P13" s="183">
        <f>SUM(P7:P12)</f>
        <v>0</v>
      </c>
      <c r="U13" s="9"/>
      <c r="V13" s="109"/>
      <c r="W13" s="109"/>
      <c r="X13" s="104"/>
      <c r="Y13" s="109"/>
      <c r="Z13" s="109"/>
      <c r="AA13" s="109"/>
      <c r="AB13" s="109"/>
      <c r="AC13" s="109"/>
      <c r="AD13" s="109"/>
      <c r="AE13" s="109"/>
      <c r="AF13" s="109"/>
      <c r="AG13" s="104"/>
      <c r="AH13" s="103"/>
      <c r="AI13" s="103"/>
      <c r="AJ13" s="103"/>
      <c r="AK13" s="103"/>
      <c r="AL13" s="104"/>
      <c r="AM13" s="103"/>
      <c r="AN13" s="103"/>
      <c r="AO13" s="103"/>
      <c r="AP13" s="103"/>
      <c r="AQ13" s="116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</row>
    <row r="14" spans="1:54" ht="18" customHeight="1" thickTop="1" x14ac:dyDescent="0.25">
      <c r="C14" s="4" t="s">
        <v>29</v>
      </c>
      <c r="F14" s="127"/>
      <c r="G14" s="9"/>
      <c r="H14" s="17"/>
      <c r="I14" s="9"/>
      <c r="J14" s="9"/>
      <c r="R14" s="9"/>
      <c r="S14" s="9"/>
      <c r="T14" s="9"/>
      <c r="U14" s="9"/>
      <c r="V14" s="109"/>
      <c r="W14" s="109"/>
      <c r="X14" s="104"/>
      <c r="Y14" s="109"/>
      <c r="Z14" s="109"/>
      <c r="AA14" s="109"/>
      <c r="AB14" s="109"/>
      <c r="AC14" s="109"/>
      <c r="AD14" s="109"/>
      <c r="AE14" s="109"/>
      <c r="AF14" s="109"/>
      <c r="AG14" s="104"/>
      <c r="AH14" s="103"/>
      <c r="AI14" s="103"/>
      <c r="AJ14" s="103"/>
      <c r="AK14" s="103"/>
      <c r="AL14" s="103"/>
      <c r="AM14" s="103"/>
      <c r="AN14" s="103"/>
      <c r="AO14" s="103"/>
      <c r="AP14" s="103"/>
      <c r="AQ14" s="116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</row>
    <row r="15" spans="1:54" ht="15.75" customHeight="1" x14ac:dyDescent="0.25">
      <c r="C15" s="4" t="s">
        <v>169</v>
      </c>
      <c r="F15" s="130"/>
      <c r="G15" s="9"/>
      <c r="H15" s="17"/>
      <c r="I15" s="9"/>
      <c r="Q15" s="9"/>
      <c r="R15" s="9"/>
      <c r="S15" s="9"/>
      <c r="T15" s="9"/>
      <c r="U15" s="9"/>
      <c r="V15" s="109"/>
      <c r="W15" s="109"/>
      <c r="X15" s="104"/>
      <c r="Y15" s="109"/>
      <c r="Z15" s="109"/>
      <c r="AA15" s="109"/>
      <c r="AB15" s="109"/>
      <c r="AC15" s="109"/>
      <c r="AD15" s="109"/>
      <c r="AE15" s="109"/>
      <c r="AF15" s="109"/>
      <c r="AG15" s="103"/>
      <c r="AH15" s="103"/>
      <c r="AI15" s="103"/>
      <c r="AJ15" s="103"/>
      <c r="AK15" s="103"/>
      <c r="AL15" s="104"/>
      <c r="AM15" s="103"/>
      <c r="AN15" s="103"/>
      <c r="AO15" s="103"/>
      <c r="AP15" s="103"/>
      <c r="AQ15" s="116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</row>
    <row r="16" spans="1:54" ht="15.75" customHeight="1" thickBot="1" x14ac:dyDescent="0.3">
      <c r="A16" s="24">
        <v>2</v>
      </c>
      <c r="D16" s="4" t="s">
        <v>33</v>
      </c>
      <c r="F16" s="27">
        <f>SUM(F14:F15)</f>
        <v>0</v>
      </c>
      <c r="G16" s="9"/>
      <c r="H16" s="17"/>
      <c r="I16" s="9"/>
      <c r="Q16" s="9"/>
      <c r="R16" s="9"/>
      <c r="S16" s="9"/>
      <c r="T16" s="9"/>
      <c r="U16" s="9"/>
      <c r="V16" s="109"/>
      <c r="W16" s="109"/>
      <c r="X16" s="104"/>
      <c r="Y16" s="109"/>
      <c r="Z16" s="109"/>
      <c r="AA16" s="109"/>
      <c r="AB16" s="109"/>
      <c r="AC16" s="109"/>
      <c r="AD16" s="109"/>
      <c r="AE16" s="109"/>
      <c r="AF16" s="109"/>
      <c r="AG16" s="103"/>
      <c r="AH16" s="103"/>
      <c r="AI16" s="103"/>
      <c r="AJ16" s="103"/>
      <c r="AK16" s="103"/>
      <c r="AL16" s="104"/>
      <c r="AM16" s="103"/>
      <c r="AN16" s="103"/>
      <c r="AO16" s="103"/>
      <c r="AP16" s="103"/>
      <c r="AQ16" s="116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</row>
    <row r="17" spans="1:54" ht="15.75" customHeight="1" thickTop="1" x14ac:dyDescent="0.25">
      <c r="H17" s="17"/>
      <c r="I17" s="9"/>
      <c r="J17" s="31" t="s">
        <v>31</v>
      </c>
      <c r="K17" s="31"/>
      <c r="L17" s="31"/>
      <c r="M17" s="31"/>
      <c r="Q17" s="9"/>
      <c r="R17" s="9"/>
      <c r="S17" s="9"/>
      <c r="T17" s="9"/>
      <c r="U17" s="9"/>
      <c r="V17" s="109"/>
      <c r="W17" s="109"/>
      <c r="X17" s="104"/>
      <c r="Y17" s="109"/>
      <c r="Z17" s="109"/>
      <c r="AA17" s="109"/>
      <c r="AB17" s="109"/>
      <c r="AC17" s="109"/>
      <c r="AD17" s="109"/>
      <c r="AE17" s="109"/>
      <c r="AF17" s="109"/>
      <c r="AG17" s="103"/>
      <c r="AH17" s="103"/>
      <c r="AI17" s="103"/>
      <c r="AJ17" s="103"/>
      <c r="AK17" s="103"/>
      <c r="AL17" s="104"/>
      <c r="AM17" s="103"/>
      <c r="AN17" s="103"/>
      <c r="AO17" s="103"/>
      <c r="AP17" s="103"/>
      <c r="AQ17" s="116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</row>
    <row r="18" spans="1:54" ht="15.75" customHeight="1" x14ac:dyDescent="0.25">
      <c r="B18" s="4" t="s">
        <v>37</v>
      </c>
      <c r="F18" s="9"/>
      <c r="G18" s="9"/>
      <c r="H18" s="17"/>
      <c r="I18" s="9"/>
      <c r="J18" s="30"/>
      <c r="K18" s="30"/>
      <c r="L18" s="30"/>
      <c r="M18" s="30"/>
      <c r="R18" s="9"/>
      <c r="S18" s="9"/>
      <c r="T18" s="9"/>
      <c r="U18" s="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14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16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</row>
    <row r="19" spans="1:54" ht="16.5" thickBot="1" x14ac:dyDescent="0.3">
      <c r="C19" s="4" t="s">
        <v>131</v>
      </c>
      <c r="F19" s="130"/>
      <c r="G19" s="9"/>
      <c r="H19" s="17"/>
      <c r="I19" s="9"/>
      <c r="J19" s="9" t="s">
        <v>35</v>
      </c>
      <c r="L19" s="9"/>
      <c r="M19" s="9"/>
      <c r="N19" s="9"/>
      <c r="O19" s="9"/>
      <c r="P19" s="183">
        <f>+F114</f>
        <v>0</v>
      </c>
      <c r="R19" s="9"/>
      <c r="S19" s="9"/>
      <c r="T19" s="9"/>
      <c r="U19" s="9"/>
      <c r="V19" s="109"/>
      <c r="W19" s="109"/>
      <c r="X19" s="114"/>
      <c r="Y19" s="109"/>
      <c r="Z19" s="109"/>
      <c r="AA19" s="109"/>
      <c r="AB19" s="109"/>
      <c r="AC19" s="109"/>
      <c r="AD19" s="109"/>
      <c r="AE19" s="109"/>
      <c r="AF19" s="114"/>
      <c r="AG19" s="103"/>
      <c r="AH19" s="103"/>
      <c r="AI19" s="103"/>
      <c r="AJ19" s="103"/>
      <c r="AK19" s="103"/>
      <c r="AL19" s="104"/>
      <c r="AM19" s="103"/>
      <c r="AN19" s="103"/>
      <c r="AO19" s="103"/>
      <c r="AP19" s="103"/>
      <c r="AQ19" s="116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</row>
    <row r="20" spans="1:54" ht="15" customHeight="1" thickTop="1" x14ac:dyDescent="0.25">
      <c r="C20" s="4" t="s">
        <v>40</v>
      </c>
      <c r="F20" s="130"/>
      <c r="G20" s="9"/>
      <c r="H20" s="12"/>
      <c r="J20" s="9"/>
      <c r="L20" s="9"/>
      <c r="M20" s="9"/>
      <c r="N20" s="9"/>
      <c r="O20" s="9"/>
      <c r="P20" s="9"/>
      <c r="R20" s="9"/>
      <c r="S20" s="9"/>
      <c r="T20" s="9"/>
      <c r="V20" s="109"/>
      <c r="W20" s="109"/>
      <c r="X20" s="114"/>
      <c r="Y20" s="109"/>
      <c r="Z20" s="109"/>
      <c r="AA20" s="109"/>
      <c r="AB20" s="109"/>
      <c r="AC20" s="109"/>
      <c r="AD20" s="109"/>
      <c r="AE20" s="109"/>
      <c r="AF20" s="114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16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</row>
    <row r="21" spans="1:54" ht="18" customHeight="1" x14ac:dyDescent="0.25">
      <c r="C21" s="4" t="s">
        <v>46</v>
      </c>
      <c r="F21" s="130"/>
      <c r="G21" s="9"/>
      <c r="H21" s="17"/>
      <c r="I21" s="9"/>
      <c r="J21" s="9" t="s">
        <v>53</v>
      </c>
      <c r="L21" s="9"/>
      <c r="M21" s="9"/>
      <c r="N21" s="9"/>
      <c r="O21" s="9"/>
      <c r="P21" s="9"/>
      <c r="U21" s="9"/>
      <c r="V21" s="103"/>
      <c r="W21" s="103"/>
      <c r="X21" s="104"/>
      <c r="Y21" s="109"/>
      <c r="Z21" s="109"/>
      <c r="AA21" s="109"/>
      <c r="AB21" s="109"/>
      <c r="AC21" s="109"/>
      <c r="AD21" s="109"/>
      <c r="AE21" s="103"/>
      <c r="AF21" s="103"/>
      <c r="AG21" s="103"/>
      <c r="AH21" s="103"/>
      <c r="AI21" s="103"/>
      <c r="AJ21" s="103"/>
      <c r="AK21" s="103"/>
      <c r="AL21" s="104"/>
      <c r="AM21" s="103"/>
      <c r="AN21" s="103"/>
      <c r="AO21" s="103"/>
      <c r="AP21" s="103"/>
      <c r="AQ21" s="116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</row>
    <row r="22" spans="1:54" ht="15.75" customHeight="1" x14ac:dyDescent="0.25">
      <c r="C22" s="4" t="s">
        <v>52</v>
      </c>
      <c r="F22" s="130"/>
      <c r="G22" s="9"/>
      <c r="H22" s="17"/>
      <c r="I22" s="9"/>
      <c r="R22" s="9"/>
      <c r="S22" s="9"/>
      <c r="T22" s="9"/>
      <c r="U22" s="9"/>
      <c r="V22" s="103"/>
      <c r="W22" s="103"/>
      <c r="X22" s="114"/>
      <c r="Y22" s="109"/>
      <c r="Z22" s="109"/>
      <c r="AA22" s="109"/>
      <c r="AB22" s="109"/>
      <c r="AC22" s="109"/>
      <c r="AD22" s="109"/>
      <c r="AE22" s="109"/>
      <c r="AF22" s="109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16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</row>
    <row r="23" spans="1:54" ht="15.75" customHeight="1" x14ac:dyDescent="0.25">
      <c r="C23" s="4" t="s">
        <v>55</v>
      </c>
      <c r="F23" s="130"/>
      <c r="G23" s="9"/>
      <c r="H23" s="17"/>
      <c r="I23" s="9"/>
      <c r="J23" s="9"/>
      <c r="Q23" s="9"/>
      <c r="R23" s="9"/>
      <c r="S23" s="9"/>
      <c r="T23" s="9"/>
      <c r="U23" s="9"/>
      <c r="V23" s="109"/>
      <c r="W23" s="109"/>
      <c r="X23" s="104"/>
      <c r="Y23" s="103"/>
      <c r="Z23" s="103"/>
      <c r="AA23" s="103"/>
      <c r="AB23" s="103"/>
      <c r="AC23" s="103"/>
      <c r="AD23" s="103"/>
      <c r="AE23" s="117"/>
      <c r="AF23" s="117"/>
      <c r="AG23" s="110"/>
      <c r="AH23" s="110"/>
      <c r="AI23" s="110"/>
      <c r="AJ23" s="110"/>
      <c r="AK23" s="103"/>
      <c r="AL23" s="103"/>
      <c r="AM23" s="103"/>
      <c r="AN23" s="103"/>
      <c r="AO23" s="103"/>
      <c r="AP23" s="103"/>
      <c r="AQ23" s="116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</row>
    <row r="24" spans="1:54" ht="15.75" customHeight="1" x14ac:dyDescent="0.25">
      <c r="C24" s="4" t="s">
        <v>2</v>
      </c>
      <c r="F24" s="130"/>
      <c r="G24" s="9"/>
      <c r="H24" s="17"/>
      <c r="I24" s="9"/>
      <c r="J24" s="9"/>
      <c r="Q24" s="9"/>
      <c r="R24" s="9"/>
      <c r="S24" s="9"/>
      <c r="T24" s="9"/>
      <c r="U24" s="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17"/>
      <c r="AG24" s="110"/>
      <c r="AH24" s="110"/>
      <c r="AI24" s="110"/>
      <c r="AJ24" s="110"/>
      <c r="AK24" s="103"/>
      <c r="AL24" s="104"/>
      <c r="AM24" s="103"/>
      <c r="AN24" s="103"/>
      <c r="AO24" s="103"/>
      <c r="AP24" s="103"/>
      <c r="AQ24" s="104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</row>
    <row r="25" spans="1:54" ht="15.75" customHeight="1" x14ac:dyDescent="0.25">
      <c r="C25" s="30" t="s">
        <v>132</v>
      </c>
      <c r="D25" s="30"/>
      <c r="F25" s="130"/>
      <c r="G25" s="9"/>
      <c r="H25" s="1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9"/>
      <c r="W25" s="109"/>
      <c r="X25" s="109"/>
      <c r="Y25" s="118"/>
      <c r="Z25" s="109"/>
      <c r="AA25" s="109"/>
      <c r="AB25" s="109"/>
      <c r="AC25" s="109"/>
      <c r="AD25" s="109"/>
      <c r="AE25" s="117"/>
      <c r="AF25" s="109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4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</row>
    <row r="26" spans="1:54" ht="15.75" customHeight="1" thickBot="1" x14ac:dyDescent="0.3">
      <c r="A26" s="24">
        <v>3</v>
      </c>
      <c r="D26" s="4" t="s">
        <v>59</v>
      </c>
      <c r="F26" s="128">
        <f>SUM(F19:F25)</f>
        <v>0</v>
      </c>
      <c r="G26" s="9"/>
      <c r="H26" s="1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9"/>
      <c r="W26" s="109"/>
      <c r="X26" s="109"/>
      <c r="Y26" s="109"/>
      <c r="Z26" s="109"/>
      <c r="AA26" s="109"/>
      <c r="AB26" s="109"/>
      <c r="AC26" s="109"/>
      <c r="AD26" s="109"/>
      <c r="AE26" s="117"/>
      <c r="AF26" s="109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</row>
    <row r="27" spans="1:54" ht="15.75" customHeight="1" thickTop="1" x14ac:dyDescent="0.25">
      <c r="F27" s="9"/>
      <c r="G27" s="9"/>
      <c r="H27" s="1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9"/>
      <c r="W27" s="109"/>
      <c r="X27" s="109"/>
      <c r="Y27" s="109"/>
      <c r="Z27" s="109"/>
      <c r="AA27" s="109"/>
      <c r="AB27" s="109"/>
      <c r="AC27" s="109"/>
      <c r="AD27" s="109"/>
      <c r="AE27" s="117"/>
      <c r="AF27" s="109"/>
      <c r="AG27" s="103"/>
      <c r="AH27" s="103"/>
      <c r="AI27" s="103"/>
      <c r="AJ27" s="103"/>
      <c r="AK27" s="103"/>
      <c r="AL27" s="104"/>
      <c r="AM27" s="103"/>
      <c r="AN27" s="119"/>
      <c r="AO27" s="103"/>
      <c r="AP27" s="103"/>
      <c r="AQ27" s="104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</row>
    <row r="28" spans="1:54" ht="15.75" customHeight="1" x14ac:dyDescent="0.25">
      <c r="B28" s="4" t="s">
        <v>62</v>
      </c>
      <c r="F28" s="9"/>
      <c r="G28" s="9"/>
      <c r="H28" s="1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9"/>
      <c r="W28" s="109"/>
      <c r="X28" s="114"/>
      <c r="Y28" s="109"/>
      <c r="Z28" s="109"/>
      <c r="AA28" s="109"/>
      <c r="AB28" s="109"/>
      <c r="AC28" s="109"/>
      <c r="AD28" s="109"/>
      <c r="AE28" s="117"/>
      <c r="AF28" s="109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4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</row>
    <row r="29" spans="1:54" x14ac:dyDescent="0.25">
      <c r="C29" s="4" t="s">
        <v>163</v>
      </c>
      <c r="F29" s="130"/>
      <c r="G29" s="9"/>
      <c r="H29" s="17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9"/>
      <c r="W29" s="109"/>
      <c r="X29" s="114"/>
      <c r="Y29" s="109"/>
      <c r="Z29" s="109"/>
      <c r="AA29" s="109"/>
      <c r="AB29" s="109"/>
      <c r="AC29" s="109"/>
      <c r="AD29" s="109"/>
      <c r="AE29" s="109"/>
      <c r="AF29" s="109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4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</row>
    <row r="30" spans="1:54" ht="16.5" thickBot="1" x14ac:dyDescent="0.3">
      <c r="A30" s="24">
        <v>4</v>
      </c>
      <c r="D30" s="4" t="s">
        <v>162</v>
      </c>
      <c r="F30" s="128">
        <f>SUM(F29)</f>
        <v>0</v>
      </c>
      <c r="G30" s="9"/>
      <c r="H30" s="1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9"/>
      <c r="W30" s="109"/>
      <c r="X30" s="114"/>
      <c r="Y30" s="109"/>
      <c r="Z30" s="109"/>
      <c r="AA30" s="109"/>
      <c r="AB30" s="109"/>
      <c r="AC30" s="109"/>
      <c r="AD30" s="109"/>
      <c r="AE30" s="109"/>
      <c r="AF30" s="109"/>
      <c r="AG30" s="103"/>
      <c r="AH30" s="104"/>
      <c r="AI30" s="103"/>
      <c r="AJ30" s="103"/>
      <c r="AK30" s="103"/>
      <c r="AL30" s="103"/>
      <c r="AM30" s="103"/>
      <c r="AN30" s="103"/>
      <c r="AO30" s="103"/>
      <c r="AP30" s="103"/>
      <c r="AQ30" s="104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</row>
    <row r="31" spans="1:54" ht="15.75" customHeight="1" thickTop="1" x14ac:dyDescent="0.25">
      <c r="F31" s="9"/>
      <c r="G31" s="9"/>
      <c r="H31" s="1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9"/>
      <c r="W31" s="109"/>
      <c r="X31" s="114"/>
      <c r="Y31" s="109"/>
      <c r="Z31" s="109"/>
      <c r="AA31" s="109"/>
      <c r="AB31" s="109"/>
      <c r="AC31" s="109"/>
      <c r="AD31" s="109"/>
      <c r="AE31" s="109"/>
      <c r="AF31" s="109"/>
      <c r="AG31" s="103"/>
      <c r="AH31" s="104"/>
      <c r="AI31" s="103"/>
      <c r="AJ31" s="103"/>
      <c r="AK31" s="103"/>
      <c r="AL31" s="103"/>
      <c r="AM31" s="103"/>
      <c r="AN31" s="103"/>
      <c r="AO31" s="103"/>
      <c r="AP31" s="103"/>
      <c r="AQ31" s="104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</row>
    <row r="32" spans="1:54" ht="15.75" customHeight="1" x14ac:dyDescent="0.25">
      <c r="B32" s="4" t="s">
        <v>65</v>
      </c>
      <c r="F32" s="9"/>
      <c r="G32" s="9"/>
      <c r="H32" s="17"/>
      <c r="I32" s="12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9"/>
      <c r="W32" s="109"/>
      <c r="X32" s="109"/>
      <c r="Y32" s="118"/>
      <c r="Z32" s="109"/>
      <c r="AA32" s="109"/>
      <c r="AB32" s="109"/>
      <c r="AC32" s="109"/>
      <c r="AD32" s="109"/>
      <c r="AE32" s="109"/>
      <c r="AF32" s="109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</row>
    <row r="33" spans="1:54" ht="18.75" customHeight="1" thickBot="1" x14ac:dyDescent="0.3">
      <c r="A33" s="24">
        <v>5</v>
      </c>
      <c r="C33" s="4" t="s">
        <v>66</v>
      </c>
      <c r="F33" s="159"/>
      <c r="G33" s="9"/>
      <c r="H33" s="1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9"/>
      <c r="W33" s="109"/>
      <c r="X33" s="109"/>
      <c r="Y33" s="118"/>
      <c r="Z33" s="109"/>
      <c r="AA33" s="109"/>
      <c r="AB33" s="109"/>
      <c r="AC33" s="109"/>
      <c r="AD33" s="109"/>
      <c r="AE33" s="118"/>
      <c r="AF33" s="109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</row>
    <row r="34" spans="1:54" ht="16.5" thickTop="1" x14ac:dyDescent="0.25">
      <c r="F34" s="9"/>
      <c r="G34" s="9"/>
      <c r="H34" s="17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9"/>
      <c r="W34" s="109"/>
      <c r="X34" s="109"/>
      <c r="Y34" s="112"/>
      <c r="Z34" s="109"/>
      <c r="AA34" s="109"/>
      <c r="AB34" s="109"/>
      <c r="AC34" s="109"/>
      <c r="AD34" s="109"/>
      <c r="AE34" s="117"/>
      <c r="AF34" s="117"/>
      <c r="AG34" s="110"/>
      <c r="AH34" s="110"/>
      <c r="AI34" s="110"/>
      <c r="AJ34" s="110"/>
      <c r="AK34" s="103"/>
      <c r="AL34" s="103"/>
      <c r="AM34" s="103"/>
      <c r="AN34" s="103"/>
      <c r="AO34" s="103"/>
      <c r="AP34" s="103"/>
      <c r="AQ34" s="104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</row>
    <row r="35" spans="1:54" ht="15.75" customHeight="1" thickBot="1" x14ac:dyDescent="0.3">
      <c r="A35">
        <v>6</v>
      </c>
      <c r="B35" s="4" t="s">
        <v>1</v>
      </c>
      <c r="F35" s="160"/>
      <c r="G35" s="9"/>
      <c r="H35" s="17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9"/>
      <c r="W35" s="109"/>
      <c r="X35" s="109"/>
      <c r="Y35" s="109"/>
      <c r="Z35" s="109"/>
      <c r="AA35" s="111"/>
      <c r="AB35" s="112"/>
      <c r="AC35" s="108"/>
      <c r="AD35" s="109"/>
      <c r="AE35" s="109"/>
      <c r="AF35" s="117"/>
      <c r="AG35" s="110"/>
      <c r="AH35" s="110"/>
      <c r="AI35" s="110"/>
      <c r="AJ35" s="110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</row>
    <row r="36" spans="1:54" ht="18.75" customHeight="1" thickTop="1" x14ac:dyDescent="0.25">
      <c r="A36" s="24"/>
      <c r="C36" s="4"/>
      <c r="F36" s="149"/>
      <c r="G36" s="9"/>
      <c r="H36" s="17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9"/>
      <c r="W36" s="109"/>
      <c r="X36" s="109"/>
      <c r="Y36" s="109"/>
      <c r="Z36" s="109"/>
      <c r="AA36" s="109"/>
      <c r="AB36" s="109"/>
      <c r="AC36" s="109"/>
      <c r="AD36" s="109"/>
      <c r="AE36" s="117"/>
      <c r="AF36" s="109"/>
      <c r="AG36" s="120"/>
      <c r="AH36" s="109"/>
      <c r="AI36" s="120"/>
      <c r="AJ36" s="109"/>
      <c r="AK36" s="103"/>
      <c r="AL36" s="103"/>
      <c r="AM36" s="103"/>
      <c r="AN36" s="103"/>
      <c r="AO36" s="103"/>
      <c r="AP36" s="103"/>
      <c r="AQ36" s="104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</row>
    <row r="37" spans="1:54" ht="18" customHeight="1" x14ac:dyDescent="0.25">
      <c r="A37" s="24"/>
      <c r="C37" s="4"/>
      <c r="F37" s="149"/>
      <c r="G37" s="9"/>
      <c r="H37" s="17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9"/>
      <c r="W37" s="109"/>
      <c r="X37" s="109"/>
      <c r="Y37" s="109"/>
      <c r="Z37" s="109"/>
      <c r="AA37" s="109"/>
      <c r="AB37" s="109"/>
      <c r="AC37" s="109"/>
      <c r="AD37" s="109"/>
      <c r="AE37" s="117"/>
      <c r="AF37" s="109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4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</row>
    <row r="38" spans="1:54" ht="18.75" customHeight="1" x14ac:dyDescent="0.25">
      <c r="A38" s="24"/>
      <c r="C38" s="4"/>
      <c r="F38" s="149"/>
      <c r="G38" s="9"/>
      <c r="H38" s="17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37" t="s">
        <v>156</v>
      </c>
      <c r="U38" s="9"/>
      <c r="V38" s="109"/>
      <c r="W38" s="109"/>
      <c r="X38" s="109"/>
      <c r="Y38" s="109"/>
      <c r="Z38" s="109"/>
      <c r="AA38" s="109"/>
      <c r="AB38" s="109"/>
      <c r="AC38" s="109"/>
      <c r="AD38" s="109"/>
      <c r="AE38" s="117"/>
      <c r="AF38" s="109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</row>
    <row r="39" spans="1:54" ht="15" customHeight="1" x14ac:dyDescent="0.25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9"/>
      <c r="W39" s="109"/>
      <c r="X39" s="109"/>
      <c r="Y39" s="109"/>
      <c r="Z39" s="109"/>
      <c r="AA39" s="109"/>
      <c r="AB39" s="109"/>
      <c r="AC39" s="109"/>
      <c r="AD39" s="109"/>
      <c r="AE39" s="117"/>
      <c r="AF39" s="109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4"/>
      <c r="AR39" s="103"/>
      <c r="AS39" s="110"/>
      <c r="AT39" s="103"/>
      <c r="AU39" s="103"/>
      <c r="AV39" s="110"/>
      <c r="AW39" s="103"/>
      <c r="AX39" s="103"/>
      <c r="AY39" s="110"/>
      <c r="AZ39" s="103"/>
      <c r="BA39" s="103"/>
      <c r="BB39" s="103"/>
    </row>
    <row r="40" spans="1:54" ht="15" customHeight="1" thickBot="1" x14ac:dyDescent="0.3">
      <c r="A40" s="1" t="str">
        <f>A1</f>
        <v>New Hampshire Housing Finance Authority</v>
      </c>
      <c r="B40" s="2"/>
      <c r="C40" s="2"/>
      <c r="D40" s="2"/>
      <c r="E40" s="2"/>
      <c r="F40" s="34" t="str">
        <f>F1</f>
        <v>##### Apartments, LP</v>
      </c>
      <c r="G40" s="2"/>
      <c r="H40" s="2"/>
      <c r="I40" s="2"/>
      <c r="J40" s="2"/>
      <c r="K40" s="2"/>
      <c r="L40" s="2"/>
      <c r="M40" s="2"/>
      <c r="N40" s="2"/>
      <c r="O40" s="3"/>
      <c r="P40" s="3"/>
      <c r="Q40" s="3"/>
      <c r="R40" s="3"/>
      <c r="S40" s="1"/>
      <c r="T40" s="150" t="str">
        <f>T1</f>
        <v>Certification of Costs, Sources of Funds and Qualified Basis</v>
      </c>
      <c r="U40" s="9"/>
      <c r="V40" s="109"/>
      <c r="W40" s="109"/>
      <c r="X40" s="109"/>
      <c r="Y40" s="109"/>
      <c r="Z40" s="109"/>
      <c r="AA40" s="109"/>
      <c r="AB40" s="109"/>
      <c r="AC40" s="109"/>
      <c r="AD40" s="109"/>
      <c r="AE40" s="117"/>
      <c r="AF40" s="109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</row>
    <row r="41" spans="1:54" ht="18" customHeight="1" thickTop="1" x14ac:dyDescent="0.25">
      <c r="F41" s="9"/>
      <c r="G41" s="9"/>
      <c r="H41" s="9"/>
      <c r="I41" s="9"/>
      <c r="J41" s="9"/>
      <c r="K41" s="9"/>
      <c r="L41" s="9"/>
      <c r="M41" s="9"/>
      <c r="N41" s="9"/>
      <c r="O41" s="9"/>
      <c r="P41" s="18" t="s">
        <v>67</v>
      </c>
      <c r="Q41" s="7"/>
      <c r="R41" s="7"/>
      <c r="S41" s="7"/>
      <c r="T41" s="7"/>
      <c r="U41" s="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4"/>
      <c r="AH41" s="103"/>
      <c r="AI41" s="103"/>
      <c r="AJ41" s="109"/>
      <c r="AK41" s="103"/>
      <c r="AL41" s="104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</row>
    <row r="42" spans="1:54" ht="15" customHeight="1" x14ac:dyDescent="0.25">
      <c r="A42" s="36"/>
      <c r="D42" s="8" t="s">
        <v>68</v>
      </c>
      <c r="E42" s="5"/>
      <c r="F42" s="9"/>
      <c r="G42" s="9"/>
      <c r="H42" s="9"/>
      <c r="I42" s="9"/>
      <c r="J42" s="9"/>
      <c r="K42" s="9"/>
      <c r="L42" s="9"/>
      <c r="M42" s="9"/>
      <c r="N42" s="9"/>
      <c r="O42" s="9"/>
      <c r="P42" s="7" t="s">
        <v>69</v>
      </c>
      <c r="Q42" s="7"/>
      <c r="R42" s="7"/>
      <c r="S42" s="7"/>
      <c r="T42" s="7"/>
      <c r="U42" s="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3"/>
      <c r="AH42" s="103"/>
      <c r="AI42" s="103"/>
      <c r="AJ42" s="103"/>
      <c r="AK42" s="103"/>
      <c r="AL42" s="104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</row>
    <row r="43" spans="1:54" ht="15" customHeight="1" x14ac:dyDescent="0.25">
      <c r="F43" s="9"/>
      <c r="G43" s="9"/>
      <c r="H43" s="9"/>
      <c r="I43" s="9"/>
      <c r="J43" s="9"/>
      <c r="L43" s="9"/>
      <c r="M43" s="9"/>
      <c r="N43" s="9"/>
      <c r="O43" s="9"/>
      <c r="P43" s="37" t="s">
        <v>70</v>
      </c>
      <c r="Q43" s="9"/>
      <c r="R43" s="37" t="s">
        <v>70</v>
      </c>
      <c r="S43" s="9"/>
      <c r="T43" s="37" t="s">
        <v>71</v>
      </c>
      <c r="U43" s="9"/>
      <c r="V43" s="109"/>
      <c r="W43" s="109"/>
      <c r="X43" s="109"/>
      <c r="Y43" s="109"/>
      <c r="Z43" s="109"/>
      <c r="AA43" s="109"/>
      <c r="AB43" s="109"/>
      <c r="AC43" s="109"/>
      <c r="AD43" s="109"/>
      <c r="AE43" s="114"/>
      <c r="AF43" s="109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</row>
    <row r="44" spans="1:54" ht="15" customHeight="1" thickBot="1" x14ac:dyDescent="0.3">
      <c r="B44" s="10"/>
      <c r="C44" s="10"/>
      <c r="D44" s="10"/>
      <c r="E44" s="10"/>
      <c r="F44" s="40" t="s">
        <v>6</v>
      </c>
      <c r="G44" s="27"/>
      <c r="H44" s="41"/>
      <c r="I44" s="40" t="s">
        <v>73</v>
      </c>
      <c r="J44" s="27"/>
      <c r="K44" s="40" t="s">
        <v>74</v>
      </c>
      <c r="L44" s="27"/>
      <c r="M44" s="40" t="s">
        <v>75</v>
      </c>
      <c r="N44" s="27"/>
      <c r="O44" s="41"/>
      <c r="P44" s="40" t="s">
        <v>76</v>
      </c>
      <c r="Q44" s="27"/>
      <c r="R44" s="40" t="s">
        <v>77</v>
      </c>
      <c r="S44" s="27"/>
      <c r="T44" s="40" t="s">
        <v>151</v>
      </c>
      <c r="U44" s="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14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</row>
    <row r="45" spans="1:54" ht="19.5" customHeight="1" thickTop="1" thickBot="1" x14ac:dyDescent="0.3">
      <c r="A45" s="24">
        <v>7</v>
      </c>
      <c r="B45" s="4" t="s">
        <v>79</v>
      </c>
      <c r="F45" s="128">
        <f>F35+F33+F30+F26+F16+F11</f>
        <v>0</v>
      </c>
      <c r="G45" s="126"/>
      <c r="H45" s="129"/>
      <c r="I45" s="130"/>
      <c r="J45" s="126"/>
      <c r="K45" s="130"/>
      <c r="L45" s="126"/>
      <c r="M45" s="130"/>
      <c r="N45" s="126"/>
      <c r="O45" s="129"/>
      <c r="P45" s="130"/>
      <c r="Q45" s="126"/>
      <c r="R45" s="130"/>
      <c r="S45" s="126"/>
      <c r="T45" s="147">
        <f>+I45</f>
        <v>0</v>
      </c>
      <c r="U45" s="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14"/>
      <c r="AG45" s="103"/>
      <c r="AH45" s="103"/>
      <c r="AI45" s="103"/>
      <c r="AJ45" s="103"/>
      <c r="AK45" s="103"/>
      <c r="AL45" s="104"/>
      <c r="AM45" s="103"/>
      <c r="AN45" s="103"/>
      <c r="AO45" s="103"/>
      <c r="AP45" s="103"/>
      <c r="AQ45" s="103"/>
      <c r="AR45" s="104"/>
      <c r="AS45" s="103"/>
      <c r="AT45" s="103"/>
      <c r="AU45" s="104"/>
      <c r="AV45" s="103"/>
      <c r="AW45" s="103"/>
      <c r="AX45" s="104"/>
      <c r="AY45" s="103"/>
      <c r="AZ45" s="103"/>
      <c r="BA45" s="103"/>
      <c r="BB45" s="103"/>
    </row>
    <row r="46" spans="1:54" ht="15" customHeight="1" thickTop="1" x14ac:dyDescent="0.25">
      <c r="B46" s="4" t="s">
        <v>80</v>
      </c>
      <c r="F46" s="126"/>
      <c r="G46" s="126"/>
      <c r="H46" s="129"/>
      <c r="I46" s="126"/>
      <c r="J46" s="126"/>
      <c r="K46" s="126"/>
      <c r="L46" s="126"/>
      <c r="M46" s="126"/>
      <c r="N46" s="126"/>
      <c r="O46" s="129"/>
      <c r="P46" s="126"/>
      <c r="Q46" s="126"/>
      <c r="R46" s="126"/>
      <c r="S46" s="126"/>
      <c r="T46" s="126"/>
      <c r="U46" s="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14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</row>
    <row r="47" spans="1:54" ht="6" customHeight="1" x14ac:dyDescent="0.25">
      <c r="F47" s="126"/>
      <c r="G47" s="126"/>
      <c r="H47" s="129"/>
      <c r="I47" s="126"/>
      <c r="J47" s="126"/>
      <c r="K47" s="126"/>
      <c r="L47" s="126"/>
      <c r="M47" s="126"/>
      <c r="N47" s="126"/>
      <c r="O47" s="129"/>
      <c r="P47" s="126"/>
      <c r="Q47" s="126"/>
      <c r="R47" s="126"/>
      <c r="S47" s="126"/>
      <c r="T47" s="126"/>
      <c r="U47" s="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</row>
    <row r="48" spans="1:54" ht="15" customHeight="1" x14ac:dyDescent="0.25">
      <c r="B48" s="4" t="s">
        <v>81</v>
      </c>
      <c r="F48" s="126"/>
      <c r="G48" s="126"/>
      <c r="H48" s="129"/>
      <c r="I48" s="126"/>
      <c r="J48" s="126"/>
      <c r="K48" s="126"/>
      <c r="L48" s="126"/>
      <c r="M48" s="126"/>
      <c r="N48" s="126"/>
      <c r="O48" s="129"/>
      <c r="P48" s="126"/>
      <c r="Q48" s="126"/>
      <c r="R48" s="126"/>
      <c r="S48" s="126"/>
      <c r="T48" s="126"/>
      <c r="U48" s="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3"/>
      <c r="AH48" s="103"/>
      <c r="AI48" s="103"/>
      <c r="AJ48" s="103"/>
      <c r="AK48" s="103"/>
      <c r="AL48" s="104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</row>
    <row r="49" spans="1:32" ht="15" customHeight="1" x14ac:dyDescent="0.25">
      <c r="C49" s="4" t="s">
        <v>176</v>
      </c>
      <c r="F49" s="130"/>
      <c r="G49" s="126"/>
      <c r="H49" s="129"/>
      <c r="I49" s="130"/>
      <c r="J49" s="126"/>
      <c r="K49" s="130"/>
      <c r="L49" s="126"/>
      <c r="M49" s="130"/>
      <c r="N49" s="126"/>
      <c r="O49" s="129"/>
      <c r="P49" s="130"/>
      <c r="Q49" s="126"/>
      <c r="R49" s="130"/>
      <c r="S49" s="126"/>
      <c r="T49" s="130">
        <f>+I49</f>
        <v>0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ht="15" customHeight="1" x14ac:dyDescent="0.25">
      <c r="C50" s="4" t="s">
        <v>177</v>
      </c>
      <c r="F50" s="130"/>
      <c r="G50" s="126"/>
      <c r="H50" s="129"/>
      <c r="I50" s="130"/>
      <c r="J50" s="126"/>
      <c r="K50" s="130"/>
      <c r="L50" s="126"/>
      <c r="M50" s="130"/>
      <c r="N50" s="126"/>
      <c r="O50" s="129"/>
      <c r="P50" s="130"/>
      <c r="Q50" s="126"/>
      <c r="R50" s="130"/>
      <c r="S50" s="126"/>
      <c r="T50" s="130">
        <f t="shared" ref="T50:T58" si="0">+I50</f>
        <v>0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ht="15" customHeight="1" x14ac:dyDescent="0.25">
      <c r="C51" s="4" t="s">
        <v>178</v>
      </c>
      <c r="F51" s="130"/>
      <c r="G51" s="126"/>
      <c r="H51" s="129"/>
      <c r="I51" s="130"/>
      <c r="J51" s="126"/>
      <c r="K51" s="130"/>
      <c r="L51" s="126"/>
      <c r="M51" s="130"/>
      <c r="N51" s="126"/>
      <c r="O51" s="129"/>
      <c r="P51" s="130"/>
      <c r="Q51" s="126"/>
      <c r="R51" s="130"/>
      <c r="S51" s="126"/>
      <c r="T51" s="130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ht="15" customHeight="1" x14ac:dyDescent="0.25">
      <c r="C52" s="4" t="s">
        <v>172</v>
      </c>
      <c r="F52" s="130"/>
      <c r="G52" s="126"/>
      <c r="H52" s="129"/>
      <c r="I52" s="130"/>
      <c r="J52" s="126"/>
      <c r="K52" s="130"/>
      <c r="L52" s="126"/>
      <c r="M52" s="130"/>
      <c r="N52" s="126"/>
      <c r="O52" s="129"/>
      <c r="P52" s="130"/>
      <c r="Q52" s="126"/>
      <c r="R52" s="130"/>
      <c r="S52" s="126"/>
      <c r="T52" s="130">
        <f t="shared" si="0"/>
        <v>0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ht="15" customHeight="1" x14ac:dyDescent="0.25">
      <c r="C53" s="4" t="s">
        <v>160</v>
      </c>
      <c r="F53" s="130"/>
      <c r="G53" s="126"/>
      <c r="H53" s="129"/>
      <c r="I53" s="130"/>
      <c r="J53" s="126"/>
      <c r="K53" s="130"/>
      <c r="L53" s="126"/>
      <c r="M53" s="130"/>
      <c r="N53" s="126"/>
      <c r="O53" s="129"/>
      <c r="P53" s="130"/>
      <c r="Q53" s="126"/>
      <c r="R53" s="130"/>
      <c r="S53" s="126"/>
      <c r="T53" s="130">
        <f t="shared" si="0"/>
        <v>0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ht="15" customHeight="1" x14ac:dyDescent="0.25">
      <c r="C54" s="4" t="s">
        <v>179</v>
      </c>
      <c r="F54" s="130"/>
      <c r="G54" s="126"/>
      <c r="H54" s="129"/>
      <c r="I54" s="130"/>
      <c r="J54" s="126"/>
      <c r="K54" s="130"/>
      <c r="L54" s="126"/>
      <c r="M54" s="130"/>
      <c r="N54" s="126"/>
      <c r="O54" s="129"/>
      <c r="P54" s="130"/>
      <c r="Q54" s="126"/>
      <c r="R54" s="130"/>
      <c r="S54" s="126"/>
      <c r="T54" s="130">
        <f t="shared" si="0"/>
        <v>0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ht="15" customHeight="1" x14ac:dyDescent="0.25">
      <c r="C55" s="4" t="s">
        <v>165</v>
      </c>
      <c r="F55" s="130"/>
      <c r="G55" s="126"/>
      <c r="H55" s="129"/>
      <c r="I55" s="130"/>
      <c r="J55" s="126"/>
      <c r="K55" s="130"/>
      <c r="L55" s="126"/>
      <c r="M55" s="130"/>
      <c r="N55" s="126"/>
      <c r="O55" s="129"/>
      <c r="P55" s="130"/>
      <c r="Q55" s="126"/>
      <c r="R55" s="130"/>
      <c r="S55" s="126"/>
      <c r="T55" s="130">
        <f t="shared" si="0"/>
        <v>0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 ht="15" customHeight="1" x14ac:dyDescent="0.25">
      <c r="C56" s="4" t="s">
        <v>161</v>
      </c>
      <c r="F56" s="130"/>
      <c r="G56" s="126"/>
      <c r="H56" s="129"/>
      <c r="I56" s="130"/>
      <c r="J56" s="126"/>
      <c r="K56" s="130"/>
      <c r="L56" s="126"/>
      <c r="M56" s="130"/>
      <c r="N56" s="126"/>
      <c r="O56" s="129"/>
      <c r="P56" s="130"/>
      <c r="Q56" s="126"/>
      <c r="R56" s="130"/>
      <c r="S56" s="126"/>
      <c r="T56" s="130">
        <f t="shared" si="0"/>
        <v>0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 ht="15" customHeight="1" x14ac:dyDescent="0.25">
      <c r="C57" s="4" t="s">
        <v>82</v>
      </c>
      <c r="F57" s="130"/>
      <c r="G57" s="126"/>
      <c r="H57" s="129"/>
      <c r="I57" s="130"/>
      <c r="J57" s="126"/>
      <c r="K57" s="130"/>
      <c r="L57" s="126"/>
      <c r="M57" s="130"/>
      <c r="N57" s="126"/>
      <c r="O57" s="129"/>
      <c r="P57" s="130"/>
      <c r="Q57" s="126"/>
      <c r="R57" s="130"/>
      <c r="S57" s="126"/>
      <c r="T57" s="130">
        <f t="shared" si="0"/>
        <v>0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 ht="15" customHeight="1" x14ac:dyDescent="0.25">
      <c r="C58" s="4" t="s">
        <v>182</v>
      </c>
      <c r="F58" s="130"/>
      <c r="G58" s="126"/>
      <c r="H58" s="129"/>
      <c r="I58" s="130"/>
      <c r="J58" s="126"/>
      <c r="K58" s="130"/>
      <c r="L58" s="126"/>
      <c r="M58" s="130"/>
      <c r="N58" s="126"/>
      <c r="O58" s="129"/>
      <c r="P58" s="130"/>
      <c r="Q58" s="126"/>
      <c r="R58" s="130"/>
      <c r="S58" s="126"/>
      <c r="T58" s="130">
        <f t="shared" si="0"/>
        <v>0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 ht="15" customHeight="1" x14ac:dyDescent="0.25">
      <c r="C59" s="4" t="s">
        <v>189</v>
      </c>
      <c r="F59" s="130"/>
      <c r="G59" s="126"/>
      <c r="H59" s="129"/>
      <c r="I59" s="130"/>
      <c r="J59" s="126"/>
      <c r="K59" s="130"/>
      <c r="L59" s="126"/>
      <c r="M59" s="130"/>
      <c r="N59" s="126"/>
      <c r="O59" s="129"/>
      <c r="P59" s="130"/>
      <c r="Q59" s="126"/>
      <c r="R59" s="130"/>
      <c r="S59" s="126"/>
      <c r="T59" s="130">
        <f>I59</f>
        <v>0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ht="17.25" customHeight="1" thickBot="1" x14ac:dyDescent="0.3">
      <c r="A60" s="24">
        <v>8</v>
      </c>
      <c r="D60" s="4" t="s">
        <v>83</v>
      </c>
      <c r="F60" s="128">
        <f>SUM(F49:F59)</f>
        <v>0</v>
      </c>
      <c r="G60" s="126"/>
      <c r="H60" s="129"/>
      <c r="I60" s="126"/>
      <c r="J60" s="126"/>
      <c r="K60" s="126"/>
      <c r="L60" s="126"/>
      <c r="M60" s="126"/>
      <c r="N60" s="126"/>
      <c r="O60" s="129"/>
      <c r="P60" s="126"/>
      <c r="Q60" s="126"/>
      <c r="R60" s="126"/>
      <c r="S60" s="126"/>
      <c r="T60" s="126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ht="6.75" customHeight="1" thickTop="1" x14ac:dyDescent="0.25">
      <c r="F61" s="126"/>
      <c r="G61" s="126"/>
      <c r="H61" s="129"/>
      <c r="I61" s="126"/>
      <c r="J61" s="126"/>
      <c r="K61" s="126"/>
      <c r="L61" s="126"/>
      <c r="M61" s="126"/>
      <c r="N61" s="126"/>
      <c r="O61" s="129"/>
      <c r="P61" s="126"/>
      <c r="Q61" s="126"/>
      <c r="R61" s="126"/>
      <c r="S61" s="126"/>
      <c r="T61" s="126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ht="15" customHeight="1" x14ac:dyDescent="0.25">
      <c r="B62" s="4" t="s">
        <v>84</v>
      </c>
      <c r="F62" s="126"/>
      <c r="G62" s="126"/>
      <c r="H62" s="129"/>
      <c r="I62" s="126"/>
      <c r="J62" s="126"/>
      <c r="K62" s="126"/>
      <c r="L62" s="126"/>
      <c r="M62" s="126"/>
      <c r="N62" s="126"/>
      <c r="O62" s="129"/>
      <c r="P62" s="126"/>
      <c r="Q62" s="126"/>
      <c r="R62" s="126"/>
      <c r="S62" s="126"/>
      <c r="T62" s="145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ht="15" customHeight="1" x14ac:dyDescent="0.25">
      <c r="C63" s="4" t="s">
        <v>180</v>
      </c>
      <c r="F63" s="130"/>
      <c r="G63" s="126"/>
      <c r="H63" s="129"/>
      <c r="I63" s="130"/>
      <c r="J63" s="126"/>
      <c r="K63" s="130"/>
      <c r="L63" s="126"/>
      <c r="M63" s="130"/>
      <c r="N63" s="126"/>
      <c r="O63" s="129"/>
      <c r="P63" s="130"/>
      <c r="Q63" s="126"/>
      <c r="R63" s="130"/>
      <c r="S63" s="126"/>
      <c r="T63" s="130">
        <f>+I63</f>
        <v>0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ht="15" customHeight="1" x14ac:dyDescent="0.25">
      <c r="C64" s="4" t="s">
        <v>181</v>
      </c>
      <c r="F64" s="130"/>
      <c r="G64" s="126"/>
      <c r="H64" s="129"/>
      <c r="I64" s="130"/>
      <c r="J64" s="126"/>
      <c r="K64" s="130"/>
      <c r="L64" s="126"/>
      <c r="M64" s="130"/>
      <c r="N64" s="126"/>
      <c r="O64" s="129"/>
      <c r="P64" s="130"/>
      <c r="Q64" s="126"/>
      <c r="R64" s="130"/>
      <c r="S64" s="126"/>
      <c r="T64" s="130">
        <f>+I64</f>
        <v>0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ht="15" customHeight="1" x14ac:dyDescent="0.25">
      <c r="C65" s="4" t="s">
        <v>136</v>
      </c>
      <c r="F65" s="130"/>
      <c r="G65" s="126"/>
      <c r="H65" s="129"/>
      <c r="I65" s="130"/>
      <c r="J65" s="126"/>
      <c r="K65" s="130"/>
      <c r="L65" s="126"/>
      <c r="M65" s="130"/>
      <c r="N65" s="126"/>
      <c r="O65" s="129"/>
      <c r="P65" s="130"/>
      <c r="Q65" s="126"/>
      <c r="R65" s="130"/>
      <c r="S65" s="126"/>
      <c r="T65" s="13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ht="17.25" customHeight="1" thickBot="1" x14ac:dyDescent="0.3">
      <c r="A66" s="24">
        <v>9</v>
      </c>
      <c r="D66" s="4" t="s">
        <v>85</v>
      </c>
      <c r="F66" s="128">
        <f>SUM(F63:F65)</f>
        <v>0</v>
      </c>
      <c r="G66" s="126"/>
      <c r="H66" s="129"/>
      <c r="I66" s="126"/>
      <c r="J66" s="126"/>
      <c r="K66" s="126"/>
      <c r="L66" s="126"/>
      <c r="M66" s="126"/>
      <c r="N66" s="126"/>
      <c r="O66" s="129"/>
      <c r="P66" s="126"/>
      <c r="Q66" s="126"/>
      <c r="R66" s="126"/>
      <c r="S66" s="126"/>
      <c r="T66" s="126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ht="6.75" customHeight="1" thickTop="1" x14ac:dyDescent="0.25">
      <c r="F67" s="126"/>
      <c r="G67" s="126"/>
      <c r="H67" s="129"/>
      <c r="I67" s="126"/>
      <c r="J67" s="126"/>
      <c r="K67" s="126"/>
      <c r="L67" s="126"/>
      <c r="M67" s="126"/>
      <c r="N67" s="126"/>
      <c r="O67" s="129"/>
      <c r="P67" s="126"/>
      <c r="Q67" s="126"/>
      <c r="R67" s="126"/>
      <c r="S67" s="126"/>
      <c r="T67" s="126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ht="15" customHeight="1" x14ac:dyDescent="0.25">
      <c r="B68" s="4" t="s">
        <v>86</v>
      </c>
      <c r="F68" s="126"/>
      <c r="G68" s="126"/>
      <c r="H68" s="129"/>
      <c r="I68" s="126"/>
      <c r="J68" s="126"/>
      <c r="K68" s="126"/>
      <c r="L68" s="126"/>
      <c r="M68" s="126"/>
      <c r="N68" s="126"/>
      <c r="O68" s="129"/>
      <c r="P68" s="126"/>
      <c r="Q68" s="126"/>
      <c r="R68" s="126"/>
      <c r="S68" s="126"/>
      <c r="T68" s="126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ht="15" customHeight="1" x14ac:dyDescent="0.25">
      <c r="C69" s="4" t="s">
        <v>87</v>
      </c>
      <c r="F69" s="130"/>
      <c r="G69" s="126"/>
      <c r="H69" s="129"/>
      <c r="I69" s="130"/>
      <c r="J69" s="126"/>
      <c r="K69" s="130"/>
      <c r="L69" s="126"/>
      <c r="M69" s="130"/>
      <c r="N69" s="126"/>
      <c r="O69" s="129"/>
      <c r="P69" s="130"/>
      <c r="Q69" s="126"/>
      <c r="R69" s="130"/>
      <c r="S69" s="126"/>
      <c r="T69" s="130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ht="15" customHeight="1" x14ac:dyDescent="0.25">
      <c r="C70" s="4" t="s">
        <v>159</v>
      </c>
      <c r="F70" s="130"/>
      <c r="G70" s="126"/>
      <c r="H70" s="129"/>
      <c r="I70" s="130"/>
      <c r="J70" s="126"/>
      <c r="K70" s="130"/>
      <c r="L70" s="126"/>
      <c r="M70" s="130"/>
      <c r="N70" s="126"/>
      <c r="O70" s="129"/>
      <c r="P70" s="130"/>
      <c r="Q70" s="126"/>
      <c r="R70" s="130"/>
      <c r="S70" s="126"/>
      <c r="T70" s="130">
        <f>I70</f>
        <v>0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ht="15" customHeight="1" x14ac:dyDescent="0.25">
      <c r="C71" s="4" t="s">
        <v>173</v>
      </c>
      <c r="F71" s="130"/>
      <c r="G71" s="126"/>
      <c r="H71" s="129"/>
      <c r="I71" s="130"/>
      <c r="J71" s="126"/>
      <c r="K71" s="130"/>
      <c r="L71" s="126"/>
      <c r="M71" s="130"/>
      <c r="N71" s="126"/>
      <c r="O71" s="129"/>
      <c r="P71" s="130"/>
      <c r="Q71" s="126"/>
      <c r="R71" s="130"/>
      <c r="S71" s="126"/>
      <c r="T71" s="130">
        <f>+I71</f>
        <v>0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ht="15" customHeight="1" x14ac:dyDescent="0.25">
      <c r="C72" s="4" t="s">
        <v>194</v>
      </c>
      <c r="F72" s="130"/>
      <c r="G72" s="126"/>
      <c r="H72" s="129"/>
      <c r="I72" s="130"/>
      <c r="J72" s="126"/>
      <c r="K72" s="130"/>
      <c r="L72" s="126"/>
      <c r="M72" s="130"/>
      <c r="N72" s="126"/>
      <c r="O72" s="129"/>
      <c r="P72" s="130"/>
      <c r="Q72" s="126"/>
      <c r="R72" s="130"/>
      <c r="S72" s="126"/>
      <c r="T72" s="130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ht="15" customHeight="1" x14ac:dyDescent="0.25">
      <c r="C73" s="4" t="s">
        <v>183</v>
      </c>
      <c r="F73" s="130"/>
      <c r="G73" s="126"/>
      <c r="H73" s="129"/>
      <c r="I73" s="130"/>
      <c r="J73" s="126"/>
      <c r="K73" s="130"/>
      <c r="L73" s="126"/>
      <c r="M73" s="130"/>
      <c r="N73" s="126"/>
      <c r="O73" s="129"/>
      <c r="P73" s="130"/>
      <c r="Q73" s="126"/>
      <c r="R73" s="130"/>
      <c r="S73" s="126"/>
      <c r="T73" s="130">
        <f>+I73</f>
        <v>0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 ht="17.25" customHeight="1" thickBot="1" x14ac:dyDescent="0.3">
      <c r="A74" s="24">
        <v>10</v>
      </c>
      <c r="D74" s="4" t="s">
        <v>88</v>
      </c>
      <c r="F74" s="128">
        <f>SUM(F69:F73)</f>
        <v>0</v>
      </c>
      <c r="G74" s="126"/>
      <c r="H74" s="129"/>
      <c r="I74" s="126"/>
      <c r="J74" s="126"/>
      <c r="K74" s="126"/>
      <c r="L74" s="126"/>
      <c r="M74" s="126"/>
      <c r="N74" s="126"/>
      <c r="O74" s="129"/>
      <c r="P74" s="126"/>
      <c r="Q74" s="126"/>
      <c r="R74" s="126"/>
      <c r="S74" s="126"/>
      <c r="T74" s="126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 ht="6" customHeight="1" thickTop="1" x14ac:dyDescent="0.25">
      <c r="F75" s="126"/>
      <c r="G75" s="126"/>
      <c r="H75" s="129"/>
      <c r="I75" s="126"/>
      <c r="J75" s="126"/>
      <c r="K75" s="145"/>
      <c r="L75" s="145"/>
      <c r="M75" s="145"/>
      <c r="N75" s="126"/>
      <c r="O75" s="129"/>
      <c r="P75" s="126"/>
      <c r="Q75" s="126"/>
      <c r="R75" s="126"/>
      <c r="S75" s="126"/>
      <c r="T75" s="126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ht="15" customHeight="1" x14ac:dyDescent="0.25">
      <c r="B76" s="4" t="s">
        <v>20</v>
      </c>
      <c r="F76" s="126"/>
      <c r="G76" s="126"/>
      <c r="H76" s="129"/>
      <c r="I76" s="126"/>
      <c r="J76" s="126"/>
      <c r="K76" s="146"/>
      <c r="L76" s="146"/>
      <c r="M76" s="146"/>
      <c r="N76" s="126"/>
      <c r="O76" s="129"/>
      <c r="P76" s="126"/>
      <c r="Q76" s="126"/>
      <c r="R76" s="126"/>
      <c r="S76" s="126"/>
      <c r="T76" s="126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ht="15" customHeight="1" x14ac:dyDescent="0.25">
      <c r="C77" s="4" t="s">
        <v>133</v>
      </c>
      <c r="F77" s="130"/>
      <c r="G77" s="126"/>
      <c r="H77" s="129"/>
      <c r="I77" s="130"/>
      <c r="J77" s="126"/>
      <c r="K77" s="147"/>
      <c r="L77" s="148"/>
      <c r="M77" s="147">
        <f>F77-K77</f>
        <v>0</v>
      </c>
      <c r="N77" s="126"/>
      <c r="O77" s="129"/>
      <c r="P77" s="130"/>
      <c r="Q77" s="126"/>
      <c r="R77" s="130"/>
      <c r="S77" s="126"/>
      <c r="T77" s="130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ht="15" customHeight="1" x14ac:dyDescent="0.25">
      <c r="C78" s="4" t="s">
        <v>164</v>
      </c>
      <c r="F78" s="130"/>
      <c r="G78" s="126"/>
      <c r="H78" s="129"/>
      <c r="I78" s="130"/>
      <c r="J78" s="126"/>
      <c r="K78" s="147"/>
      <c r="L78" s="148"/>
      <c r="M78" s="147"/>
      <c r="N78" s="126"/>
      <c r="O78" s="129"/>
      <c r="P78" s="130"/>
      <c r="Q78" s="126"/>
      <c r="R78" s="130"/>
      <c r="S78" s="126"/>
      <c r="T78" s="130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ht="15" customHeight="1" x14ac:dyDescent="0.25">
      <c r="C79" s="4" t="s">
        <v>148</v>
      </c>
      <c r="F79" s="130"/>
      <c r="G79" s="126"/>
      <c r="H79" s="129"/>
      <c r="I79" s="130"/>
      <c r="J79" s="126"/>
      <c r="K79" s="130"/>
      <c r="L79" s="126"/>
      <c r="M79" s="130">
        <f>F79</f>
        <v>0</v>
      </c>
      <c r="N79" s="126"/>
      <c r="O79" s="129"/>
      <c r="P79" s="130"/>
      <c r="Q79" s="126"/>
      <c r="R79" s="130"/>
      <c r="S79" s="126"/>
      <c r="T79" s="130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ht="17.25" customHeight="1" thickBot="1" x14ac:dyDescent="0.3">
      <c r="A80" s="24">
        <v>11</v>
      </c>
      <c r="D80" s="4" t="s">
        <v>89</v>
      </c>
      <c r="F80" s="128">
        <f>SUM(F77:F79)</f>
        <v>0</v>
      </c>
      <c r="G80" s="126"/>
      <c r="H80" s="129"/>
      <c r="I80" s="126"/>
      <c r="J80" s="126"/>
      <c r="K80" s="126"/>
      <c r="L80" s="126"/>
      <c r="M80" s="126"/>
      <c r="N80" s="126"/>
      <c r="O80" s="129"/>
      <c r="P80" s="126"/>
      <c r="Q80" s="126"/>
      <c r="R80" s="126"/>
      <c r="S80" s="126"/>
      <c r="T80" s="126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ht="15" customHeight="1" thickTop="1" x14ac:dyDescent="0.25"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37" t="s">
        <v>190</v>
      </c>
    </row>
    <row r="82" spans="1:32" ht="15" customHeight="1" x14ac:dyDescent="0.25"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ht="15" customHeight="1" thickBot="1" x14ac:dyDescent="0.3">
      <c r="A83" s="1" t="str">
        <f>A40</f>
        <v>New Hampshire Housing Finance Authority</v>
      </c>
      <c r="B83" s="2"/>
      <c r="C83" s="2"/>
      <c r="D83" s="2"/>
      <c r="E83" s="2"/>
      <c r="F83" s="131" t="str">
        <f>F1</f>
        <v>##### Apartments, LP</v>
      </c>
      <c r="G83" s="132"/>
      <c r="H83" s="132"/>
      <c r="I83" s="132"/>
      <c r="J83" s="132"/>
      <c r="K83" s="132"/>
      <c r="L83" s="132"/>
      <c r="M83" s="132"/>
      <c r="N83" s="132"/>
      <c r="O83" s="133"/>
      <c r="P83" s="133"/>
      <c r="Q83" s="133"/>
      <c r="R83" s="133"/>
      <c r="S83" s="134"/>
      <c r="T83" s="153" t="str">
        <f>T40</f>
        <v>Certification of Costs, Sources of Funds and Qualified Basis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ht="15" customHeight="1" thickTop="1" x14ac:dyDescent="0.25"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35" t="s">
        <v>67</v>
      </c>
      <c r="Q84" s="136"/>
      <c r="R84" s="135"/>
      <c r="S84" s="136"/>
      <c r="T84" s="136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ht="15" customHeight="1" x14ac:dyDescent="0.25">
      <c r="A85" s="36"/>
      <c r="D85" s="8" t="s">
        <v>68</v>
      </c>
      <c r="E85" s="5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36" t="s">
        <v>69</v>
      </c>
      <c r="Q85" s="136"/>
      <c r="R85" s="136"/>
      <c r="S85" s="136"/>
      <c r="T85" s="136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 ht="15" customHeight="1" x14ac:dyDescent="0.25">
      <c r="F86" s="126"/>
      <c r="G86" s="126"/>
      <c r="H86" s="126"/>
      <c r="I86" s="126"/>
      <c r="J86" s="126"/>
      <c r="K86" s="125"/>
      <c r="L86" s="126"/>
      <c r="M86" s="126"/>
      <c r="N86" s="126"/>
      <c r="O86" s="126"/>
      <c r="P86" s="137" t="s">
        <v>70</v>
      </c>
      <c r="Q86" s="126"/>
      <c r="R86" s="137" t="s">
        <v>70</v>
      </c>
      <c r="S86" s="126"/>
      <c r="T86" s="137" t="s">
        <v>71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ht="15" customHeight="1" thickBot="1" x14ac:dyDescent="0.3">
      <c r="B87" s="10"/>
      <c r="C87" s="10"/>
      <c r="D87" s="10"/>
      <c r="E87" s="10"/>
      <c r="F87" s="138" t="s">
        <v>6</v>
      </c>
      <c r="G87" s="128"/>
      <c r="H87" s="139"/>
      <c r="I87" s="138" t="s">
        <v>73</v>
      </c>
      <c r="J87" s="128"/>
      <c r="K87" s="138" t="s">
        <v>74</v>
      </c>
      <c r="L87" s="128"/>
      <c r="M87" s="138" t="s">
        <v>75</v>
      </c>
      <c r="N87" s="128"/>
      <c r="O87" s="139"/>
      <c r="P87" s="138" t="s">
        <v>76</v>
      </c>
      <c r="Q87" s="128"/>
      <c r="R87" s="138" t="s">
        <v>77</v>
      </c>
      <c r="S87" s="128"/>
      <c r="T87" s="138" t="s">
        <v>151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 ht="15" customHeight="1" thickTop="1" x14ac:dyDescent="0.25">
      <c r="B88" s="4" t="s">
        <v>90</v>
      </c>
      <c r="F88" s="126"/>
      <c r="G88" s="126"/>
      <c r="H88" s="129"/>
      <c r="I88" s="126"/>
      <c r="J88" s="126"/>
      <c r="K88" s="126"/>
      <c r="L88" s="126"/>
      <c r="M88" s="126"/>
      <c r="N88" s="126"/>
      <c r="O88" s="129"/>
      <c r="P88" s="137" t="s">
        <v>91</v>
      </c>
      <c r="Q88" s="126"/>
      <c r="R88" s="137" t="s">
        <v>91</v>
      </c>
      <c r="S88" s="126"/>
      <c r="T88" s="137" t="s">
        <v>91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ht="15" customHeight="1" x14ac:dyDescent="0.25">
      <c r="C89" s="4" t="s">
        <v>3</v>
      </c>
      <c r="F89" s="130"/>
      <c r="G89" s="126"/>
      <c r="H89" s="129"/>
      <c r="I89" s="130"/>
      <c r="J89" s="126"/>
      <c r="K89" s="130"/>
      <c r="L89" s="126"/>
      <c r="M89" s="130">
        <f>+F89</f>
        <v>0</v>
      </c>
      <c r="N89" s="126"/>
      <c r="O89" s="129"/>
      <c r="P89" s="130"/>
      <c r="Q89" s="126"/>
      <c r="R89" s="130"/>
      <c r="S89" s="126"/>
      <c r="T89" s="130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 ht="15" customHeight="1" x14ac:dyDescent="0.25">
      <c r="C90" s="4" t="s">
        <v>128</v>
      </c>
      <c r="F90" s="130"/>
      <c r="G90" s="126"/>
      <c r="H90" s="129"/>
      <c r="I90" s="130"/>
      <c r="J90" s="126"/>
      <c r="K90" s="130"/>
      <c r="L90" s="126"/>
      <c r="M90" s="130">
        <f>+F90</f>
        <v>0</v>
      </c>
      <c r="N90" s="126"/>
      <c r="O90" s="129"/>
      <c r="P90" s="130"/>
      <c r="Q90" s="126"/>
      <c r="R90" s="130"/>
      <c r="S90" s="126"/>
      <c r="T90" s="130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ht="15" customHeight="1" x14ac:dyDescent="0.25">
      <c r="C91" s="4" t="s">
        <v>175</v>
      </c>
      <c r="F91" s="130"/>
      <c r="G91" s="126"/>
      <c r="H91" s="129"/>
      <c r="I91" s="130"/>
      <c r="J91" s="126"/>
      <c r="K91" s="130"/>
      <c r="L91" s="126"/>
      <c r="M91" s="130">
        <f>+F91</f>
        <v>0</v>
      </c>
      <c r="N91" s="126"/>
      <c r="O91" s="129"/>
      <c r="P91" s="130"/>
      <c r="Q91" s="126"/>
      <c r="R91" s="130"/>
      <c r="S91" s="126"/>
      <c r="T91" s="130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ht="15" customHeight="1" x14ac:dyDescent="0.25">
      <c r="C92" s="4" t="s">
        <v>174</v>
      </c>
      <c r="F92" s="130"/>
      <c r="G92" s="126"/>
      <c r="H92" s="129"/>
      <c r="I92" s="130"/>
      <c r="J92" s="126"/>
      <c r="K92" s="130"/>
      <c r="L92" s="126"/>
      <c r="M92" s="130"/>
      <c r="N92" s="126"/>
      <c r="O92" s="129"/>
      <c r="P92" s="130"/>
      <c r="Q92" s="126"/>
      <c r="R92" s="130"/>
      <c r="S92" s="126"/>
      <c r="T92" s="130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ht="15" customHeight="1" x14ac:dyDescent="0.25">
      <c r="C93" s="4" t="s">
        <v>184</v>
      </c>
      <c r="F93" s="130"/>
      <c r="G93" s="126"/>
      <c r="H93" s="129"/>
      <c r="I93" s="130"/>
      <c r="J93" s="126"/>
      <c r="K93" s="130"/>
      <c r="L93" s="126"/>
      <c r="M93" s="130">
        <f>+F93</f>
        <v>0</v>
      </c>
      <c r="N93" s="126"/>
      <c r="O93" s="129"/>
      <c r="P93" s="130"/>
      <c r="Q93" s="126"/>
      <c r="R93" s="130"/>
      <c r="S93" s="126"/>
      <c r="T93" s="130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ht="15" customHeight="1" x14ac:dyDescent="0.25">
      <c r="C94" s="4" t="s">
        <v>185</v>
      </c>
      <c r="F94" s="130"/>
      <c r="G94" s="126"/>
      <c r="H94" s="129"/>
      <c r="I94" s="130"/>
      <c r="J94" s="126"/>
      <c r="K94" s="130">
        <f>+F94</f>
        <v>0</v>
      </c>
      <c r="L94" s="126"/>
      <c r="M94" s="130"/>
      <c r="N94" s="126"/>
      <c r="O94" s="129"/>
      <c r="P94" s="130"/>
      <c r="Q94" s="126"/>
      <c r="R94" s="130"/>
      <c r="S94" s="126"/>
      <c r="T94" s="130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ht="17.25" customHeight="1" thickBot="1" x14ac:dyDescent="0.3">
      <c r="A95" s="24">
        <v>12</v>
      </c>
      <c r="D95" s="4" t="s">
        <v>92</v>
      </c>
      <c r="F95" s="128">
        <f>SUM(F89:F94)</f>
        <v>0</v>
      </c>
      <c r="G95" s="126"/>
      <c r="H95" s="129"/>
      <c r="I95" s="126"/>
      <c r="J95" s="126"/>
      <c r="K95" s="126"/>
      <c r="L95" s="126"/>
      <c r="M95" s="126"/>
      <c r="N95" s="126"/>
      <c r="O95" s="129"/>
      <c r="P95" s="126"/>
      <c r="Q95" s="126"/>
      <c r="R95" s="126"/>
      <c r="S95" s="126"/>
      <c r="T95" s="126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 ht="15" customHeight="1" thickTop="1" x14ac:dyDescent="0.25">
      <c r="F96" s="126"/>
      <c r="G96" s="126"/>
      <c r="H96" s="129"/>
      <c r="I96" s="126"/>
      <c r="J96" s="126"/>
      <c r="K96" s="126"/>
      <c r="L96" s="126"/>
      <c r="M96" s="126"/>
      <c r="N96" s="126"/>
      <c r="O96" s="129"/>
      <c r="P96" s="126"/>
      <c r="Q96" s="126"/>
      <c r="R96" s="126"/>
      <c r="S96" s="126"/>
      <c r="T96" s="126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 ht="15" customHeight="1" x14ac:dyDescent="0.25">
      <c r="B97" s="4" t="s">
        <v>129</v>
      </c>
      <c r="F97" s="126"/>
      <c r="G97" s="126"/>
      <c r="H97" s="129"/>
      <c r="I97" s="126"/>
      <c r="J97" s="126"/>
      <c r="K97" s="126"/>
      <c r="L97" s="126"/>
      <c r="M97" s="126"/>
      <c r="N97" s="126"/>
      <c r="O97" s="129"/>
      <c r="P97" s="126"/>
      <c r="Q97" s="126"/>
      <c r="R97" s="126"/>
      <c r="S97" s="126"/>
      <c r="T97" s="126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 ht="15" customHeight="1" x14ac:dyDescent="0.25">
      <c r="C98" s="4" t="s">
        <v>134</v>
      </c>
      <c r="F98" s="130"/>
      <c r="G98" s="126"/>
      <c r="H98" s="129"/>
      <c r="I98" s="130"/>
      <c r="J98" s="126"/>
      <c r="K98" s="130"/>
      <c r="L98" s="126"/>
      <c r="M98" s="130">
        <f>F98</f>
        <v>0</v>
      </c>
      <c r="N98" s="126"/>
      <c r="O98" s="129"/>
      <c r="P98" s="130"/>
      <c r="Q98" s="126"/>
      <c r="R98" s="130"/>
      <c r="S98" s="126"/>
      <c r="T98" s="130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 ht="17.25" customHeight="1" thickBot="1" x14ac:dyDescent="0.3">
      <c r="A99" s="24">
        <v>13</v>
      </c>
      <c r="D99" s="4" t="s">
        <v>93</v>
      </c>
      <c r="F99" s="128">
        <f>SUM(F98)</f>
        <v>0</v>
      </c>
      <c r="G99" s="126"/>
      <c r="H99" s="129"/>
      <c r="I99" s="126"/>
      <c r="J99" s="126"/>
      <c r="K99" s="126"/>
      <c r="L99" s="126"/>
      <c r="M99" s="126"/>
      <c r="N99" s="126"/>
      <c r="O99" s="129"/>
      <c r="P99" s="126"/>
      <c r="Q99" s="126"/>
      <c r="R99" s="126"/>
      <c r="S99" s="126"/>
      <c r="T99" s="126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 ht="15" customHeight="1" thickTop="1" x14ac:dyDescent="0.25">
      <c r="F100" s="126"/>
      <c r="G100" s="126"/>
      <c r="H100" s="129"/>
      <c r="I100" s="126"/>
      <c r="J100" s="126"/>
      <c r="K100" s="126"/>
      <c r="L100" s="126"/>
      <c r="M100" s="126"/>
      <c r="N100" s="126"/>
      <c r="O100" s="129"/>
      <c r="P100" s="126"/>
      <c r="Q100" s="126"/>
      <c r="R100" s="126"/>
      <c r="S100" s="126"/>
      <c r="T100" s="126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 ht="15" customHeight="1" x14ac:dyDescent="0.25">
      <c r="B101" s="4" t="s">
        <v>94</v>
      </c>
      <c r="F101" s="126"/>
      <c r="G101" s="126"/>
      <c r="H101" s="129"/>
      <c r="I101" s="126"/>
      <c r="J101" s="126"/>
      <c r="K101" s="126"/>
      <c r="L101" s="126"/>
      <c r="M101" s="126"/>
      <c r="N101" s="126"/>
      <c r="O101" s="129"/>
      <c r="P101" s="126"/>
      <c r="Q101" s="126"/>
      <c r="R101" s="126"/>
      <c r="S101" s="126"/>
      <c r="T101" s="126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 ht="15" customHeight="1" x14ac:dyDescent="0.25">
      <c r="C102" s="4" t="s">
        <v>95</v>
      </c>
      <c r="F102" s="130"/>
      <c r="G102" s="125"/>
      <c r="H102" s="140"/>
      <c r="I102" s="130">
        <f>+F102</f>
        <v>0</v>
      </c>
      <c r="J102" s="125"/>
      <c r="K102" s="141"/>
      <c r="L102" s="125"/>
      <c r="M102" s="141"/>
      <c r="N102" s="125"/>
      <c r="O102" s="140"/>
      <c r="P102" s="130"/>
      <c r="Q102" s="125"/>
      <c r="R102" s="130"/>
      <c r="S102" s="126"/>
      <c r="T102" s="130">
        <f>+I102</f>
        <v>0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 ht="17.25" customHeight="1" thickBot="1" x14ac:dyDescent="0.3">
      <c r="A103" s="24">
        <v>14</v>
      </c>
      <c r="D103" s="4" t="s">
        <v>96</v>
      </c>
      <c r="F103" s="128">
        <f>F102</f>
        <v>0</v>
      </c>
      <c r="G103" s="126"/>
      <c r="H103" s="129"/>
      <c r="I103" s="126"/>
      <c r="J103" s="126"/>
      <c r="K103" s="126"/>
      <c r="L103" s="126"/>
      <c r="M103" s="126"/>
      <c r="N103" s="126"/>
      <c r="O103" s="129"/>
      <c r="P103" s="126"/>
      <c r="Q103" s="126"/>
      <c r="R103" s="126"/>
      <c r="S103" s="126"/>
      <c r="T103" s="126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 ht="15" customHeight="1" thickTop="1" x14ac:dyDescent="0.25">
      <c r="F104" s="126"/>
      <c r="G104" s="126"/>
      <c r="H104" s="129"/>
      <c r="I104" s="126"/>
      <c r="J104" s="126"/>
      <c r="K104" s="126"/>
      <c r="L104" s="126"/>
      <c r="M104" s="126"/>
      <c r="N104" s="126"/>
      <c r="O104" s="129"/>
      <c r="P104" s="126"/>
      <c r="Q104" s="126"/>
      <c r="R104" s="126"/>
      <c r="S104" s="126"/>
      <c r="T104" s="126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 ht="15" customHeight="1" thickBot="1" x14ac:dyDescent="0.3">
      <c r="F105" s="126"/>
      <c r="G105" s="126"/>
      <c r="H105" s="126"/>
      <c r="I105" s="142">
        <f>SUM(I45:I102)</f>
        <v>0</v>
      </c>
      <c r="J105" s="126"/>
      <c r="K105" s="142">
        <f>SUM(K45:K102)</f>
        <v>0</v>
      </c>
      <c r="L105" s="126"/>
      <c r="M105" s="142">
        <f>SUM(M45:M102)</f>
        <v>0</v>
      </c>
      <c r="N105" s="143"/>
      <c r="O105" s="126"/>
      <c r="P105" s="142">
        <f>SUM(P45:P102)</f>
        <v>0</v>
      </c>
      <c r="Q105" s="126"/>
      <c r="R105" s="142">
        <f>SUM(R45:R102)</f>
        <v>0</v>
      </c>
      <c r="S105" s="126"/>
      <c r="T105" s="142">
        <f>SUM(T45:T102)</f>
        <v>0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 ht="15" customHeight="1" x14ac:dyDescent="0.25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 ht="15" customHeight="1" x14ac:dyDescent="0.25">
      <c r="A107" s="4" t="s">
        <v>97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 ht="17.25" customHeight="1" x14ac:dyDescent="0.25">
      <c r="A108" s="4" t="s">
        <v>98</v>
      </c>
      <c r="E108" s="26"/>
      <c r="F108" s="28">
        <f>F45</f>
        <v>0</v>
      </c>
      <c r="G108" s="28"/>
      <c r="H108" s="28"/>
      <c r="I108" s="28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ht="15" customHeight="1" x14ac:dyDescent="0.25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ht="15" customHeight="1" x14ac:dyDescent="0.25">
      <c r="A110" s="4" t="s">
        <v>99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 ht="17.25" customHeight="1" x14ac:dyDescent="0.25">
      <c r="A111" s="4" t="s">
        <v>100</v>
      </c>
      <c r="E111" s="26"/>
      <c r="F111" s="28">
        <f>F108+F60+F66+F74+F80+F95</f>
        <v>0</v>
      </c>
      <c r="G111" s="28"/>
      <c r="H111" s="28"/>
      <c r="I111" s="28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 ht="15" customHeight="1" x14ac:dyDescent="0.25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 ht="15" customHeight="1" x14ac:dyDescent="0.25">
      <c r="A113" s="4" t="s">
        <v>101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 ht="16.5" customHeight="1" x14ac:dyDescent="0.25">
      <c r="A114" s="4" t="s">
        <v>102</v>
      </c>
      <c r="E114" s="26"/>
      <c r="F114" s="28">
        <f>F111+F99+F103</f>
        <v>0</v>
      </c>
      <c r="G114" s="28"/>
      <c r="H114" s="28"/>
      <c r="I114" s="28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 ht="15" customHeight="1" x14ac:dyDescent="0.25"/>
    <row r="116" spans="1:32" ht="15" customHeight="1" x14ac:dyDescent="0.25">
      <c r="T116" s="37" t="s">
        <v>191</v>
      </c>
    </row>
    <row r="118" spans="1:32" x14ac:dyDescent="0.25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 x14ac:dyDescent="0.25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 x14ac:dyDescent="0.25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 x14ac:dyDescent="0.25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 x14ac:dyDescent="0.25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 x14ac:dyDescent="0.25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x14ac:dyDescent="0.25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 x14ac:dyDescent="0.25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</sheetData>
  <phoneticPr fontId="0" type="noConversion"/>
  <printOptions horizontalCentered="1"/>
  <pageMargins left="0.25" right="0.25" top="0.35" bottom="0.17" header="0.35" footer="0.17"/>
  <pageSetup scale="80" fitToHeight="0" orientation="landscape" r:id="rId1"/>
  <headerFooter alignWithMargins="0"/>
  <rowBreaks count="3" manualBreakCount="3">
    <brk id="38" max="16383" man="1"/>
    <brk id="81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3670-3339-4729-8C0D-DCF117B415E4}">
  <sheetPr syncVertical="1" syncRef="A13" transitionEvaluation="1">
    <pageSetUpPr fitToPage="1"/>
  </sheetPr>
  <dimension ref="A1:R57"/>
  <sheetViews>
    <sheetView showGridLines="0" showZeros="0" topLeftCell="A13" zoomScale="75" workbookViewId="0">
      <selection activeCell="N42" sqref="N42"/>
    </sheetView>
  </sheetViews>
  <sheetFormatPr defaultColWidth="9.77734375" defaultRowHeight="15.75" x14ac:dyDescent="0.25"/>
  <cols>
    <col min="1" max="1" width="27.109375" customWidth="1"/>
    <col min="2" max="2" width="1.77734375" customWidth="1"/>
    <col min="3" max="3" width="14.5546875" bestFit="1" customWidth="1"/>
    <col min="4" max="5" width="1.77734375" customWidth="1"/>
    <col min="6" max="6" width="33.5546875" customWidth="1"/>
    <col min="7" max="7" width="2.77734375" customWidth="1"/>
    <col min="8" max="8" width="8.77734375" customWidth="1"/>
    <col min="9" max="10" width="1.77734375" customWidth="1"/>
    <col min="11" max="11" width="10" customWidth="1"/>
    <col min="12" max="12" width="1.5546875" customWidth="1"/>
    <col min="13" max="13" width="1.77734375" customWidth="1"/>
    <col min="14" max="14" width="11.44140625" customWidth="1"/>
    <col min="15" max="15" width="1.77734375" customWidth="1"/>
  </cols>
  <sheetData>
    <row r="1" spans="1:15" ht="19.5" customHeight="1" x14ac:dyDescent="0.25">
      <c r="A1" s="8" t="str">
        <f>'SCHED E PAGES 1-3'!F1</f>
        <v>##### Apartments, LP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6.5" thickBot="1" x14ac:dyDescent="0.3">
      <c r="A2" s="1" t="s">
        <v>147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2"/>
      <c r="M2" s="10"/>
      <c r="N2" s="150" t="s">
        <v>149</v>
      </c>
      <c r="O2" s="10"/>
    </row>
    <row r="3" spans="1:15" ht="16.5" thickTop="1" x14ac:dyDescent="0.25"/>
    <row r="4" spans="1:15" x14ac:dyDescent="0.25">
      <c r="E4" s="4" t="s">
        <v>5</v>
      </c>
    </row>
    <row r="6" spans="1:15" x14ac:dyDescent="0.25">
      <c r="B6" s="14"/>
      <c r="C6" s="15" t="s">
        <v>10</v>
      </c>
      <c r="D6" s="16"/>
      <c r="G6" s="14"/>
      <c r="H6" s="15" t="s">
        <v>11</v>
      </c>
      <c r="I6" s="16"/>
      <c r="J6" s="14"/>
      <c r="K6" s="15" t="s">
        <v>12</v>
      </c>
      <c r="L6" s="16"/>
      <c r="M6" s="14"/>
      <c r="N6" s="15" t="s">
        <v>13</v>
      </c>
      <c r="O6" s="16"/>
    </row>
    <row r="7" spans="1:15" x14ac:dyDescent="0.25">
      <c r="A7" s="43" t="s">
        <v>16</v>
      </c>
      <c r="B7" s="44"/>
      <c r="C7" s="44"/>
      <c r="D7" s="45"/>
      <c r="E7" s="44"/>
      <c r="F7" s="46" t="s">
        <v>17</v>
      </c>
      <c r="G7" s="19"/>
      <c r="H7" s="19"/>
      <c r="I7" s="19"/>
      <c r="J7" s="19"/>
      <c r="K7" s="19"/>
      <c r="L7" s="19"/>
      <c r="M7" s="19"/>
      <c r="N7" s="19"/>
      <c r="O7" s="20"/>
    </row>
    <row r="8" spans="1:15" x14ac:dyDescent="0.25">
      <c r="A8" s="21"/>
      <c r="B8" s="21"/>
      <c r="C8" s="19"/>
      <c r="D8" s="20"/>
      <c r="E8" s="19"/>
      <c r="F8" s="19"/>
      <c r="G8" s="47" t="s">
        <v>14</v>
      </c>
      <c r="H8" s="48"/>
      <c r="I8" s="48"/>
      <c r="J8" s="47" t="s">
        <v>14</v>
      </c>
      <c r="K8" s="48"/>
      <c r="L8" s="48"/>
      <c r="M8" s="47" t="s">
        <v>15</v>
      </c>
      <c r="N8" s="48"/>
      <c r="O8" s="49"/>
    </row>
    <row r="9" spans="1:15" x14ac:dyDescent="0.25">
      <c r="A9" s="22"/>
      <c r="B9" s="22"/>
      <c r="D9" s="23"/>
      <c r="G9" s="50" t="s">
        <v>19</v>
      </c>
      <c r="H9" s="51"/>
      <c r="I9" s="51"/>
      <c r="J9" s="50" t="s">
        <v>19</v>
      </c>
      <c r="K9" s="51"/>
      <c r="L9" s="51"/>
      <c r="M9" s="50" t="s">
        <v>19</v>
      </c>
      <c r="N9" s="51"/>
      <c r="O9" s="52"/>
    </row>
    <row r="10" spans="1:15" x14ac:dyDescent="0.25">
      <c r="A10" s="22"/>
      <c r="B10" s="22"/>
      <c r="D10" s="23"/>
      <c r="G10" s="53" t="s">
        <v>20</v>
      </c>
      <c r="H10" s="54"/>
      <c r="I10" s="152"/>
      <c r="J10" s="22"/>
      <c r="K10" s="151" t="s">
        <v>152</v>
      </c>
      <c r="L10" s="51"/>
      <c r="M10" s="22"/>
      <c r="N10" s="176" t="s">
        <v>151</v>
      </c>
      <c r="O10" s="52"/>
    </row>
    <row r="11" spans="1:15" x14ac:dyDescent="0.25">
      <c r="A11" s="22"/>
      <c r="B11" s="22"/>
      <c r="D11" s="23"/>
      <c r="G11" s="22"/>
      <c r="J11" s="22"/>
      <c r="M11" s="22"/>
      <c r="O11" s="23"/>
    </row>
    <row r="12" spans="1:15" x14ac:dyDescent="0.25">
      <c r="A12" s="55" t="s">
        <v>22</v>
      </c>
      <c r="B12" s="22"/>
      <c r="C12" s="56"/>
      <c r="D12" s="23"/>
      <c r="F12" s="57" t="s">
        <v>21</v>
      </c>
      <c r="G12" s="22"/>
      <c r="H12" s="28">
        <f>'SCHED E PAGES 1-3'!P105</f>
        <v>0</v>
      </c>
      <c r="J12" s="22"/>
      <c r="K12" s="28">
        <f>'SCHED E PAGES 1-3'!R105</f>
        <v>0</v>
      </c>
      <c r="M12" s="22"/>
      <c r="N12" s="28">
        <f>'SCHED E PAGES 1-3'!T105</f>
        <v>0</v>
      </c>
      <c r="O12" s="23"/>
    </row>
    <row r="13" spans="1:15" x14ac:dyDescent="0.25">
      <c r="A13" s="58"/>
      <c r="B13" s="22"/>
      <c r="D13" s="23"/>
      <c r="F13" s="29" t="s">
        <v>24</v>
      </c>
      <c r="G13" s="22"/>
      <c r="J13" s="22"/>
      <c r="M13" s="22"/>
      <c r="N13" s="9"/>
      <c r="O13" s="23"/>
    </row>
    <row r="14" spans="1:15" x14ac:dyDescent="0.25">
      <c r="A14" s="55" t="s">
        <v>138</v>
      </c>
      <c r="B14" s="22"/>
      <c r="C14" s="144"/>
      <c r="D14" s="23"/>
      <c r="F14" s="29" t="s">
        <v>25</v>
      </c>
      <c r="G14" s="22"/>
      <c r="J14" s="22"/>
      <c r="M14" s="22"/>
      <c r="N14" s="9"/>
      <c r="O14" s="23"/>
    </row>
    <row r="15" spans="1:15" x14ac:dyDescent="0.25">
      <c r="A15" s="58"/>
      <c r="B15" s="22"/>
      <c r="D15" s="23"/>
      <c r="F15" s="29" t="s">
        <v>28</v>
      </c>
      <c r="G15" s="22"/>
      <c r="J15" s="22"/>
      <c r="M15" s="22"/>
      <c r="N15" s="9"/>
      <c r="O15" s="23"/>
    </row>
    <row r="16" spans="1:15" x14ac:dyDescent="0.25">
      <c r="A16" s="55" t="s">
        <v>103</v>
      </c>
      <c r="B16" s="22"/>
      <c r="C16" s="56"/>
      <c r="D16" s="23"/>
      <c r="F16" s="29" t="s">
        <v>145</v>
      </c>
      <c r="G16" s="22"/>
      <c r="H16" s="26"/>
      <c r="J16" s="22"/>
      <c r="K16" s="26"/>
      <c r="M16" s="22"/>
      <c r="N16" s="144"/>
      <c r="O16" s="23"/>
    </row>
    <row r="17" spans="1:15" x14ac:dyDescent="0.25">
      <c r="A17" s="58"/>
      <c r="B17" s="22"/>
      <c r="D17" s="23"/>
      <c r="F17" s="29" t="s">
        <v>32</v>
      </c>
      <c r="G17" s="22"/>
      <c r="J17" s="22"/>
      <c r="M17" s="22"/>
      <c r="O17" s="23"/>
    </row>
    <row r="18" spans="1:15" x14ac:dyDescent="0.25">
      <c r="A18" s="55" t="s">
        <v>144</v>
      </c>
      <c r="B18" s="22"/>
      <c r="C18" s="56"/>
      <c r="D18" s="23"/>
      <c r="F18" s="29" t="s">
        <v>34</v>
      </c>
      <c r="G18" s="22"/>
      <c r="H18" s="26"/>
      <c r="J18" s="22"/>
      <c r="K18" s="26"/>
      <c r="M18" s="22"/>
      <c r="N18" s="26"/>
      <c r="O18" s="23"/>
    </row>
    <row r="19" spans="1:15" x14ac:dyDescent="0.25">
      <c r="A19" s="58"/>
      <c r="B19" s="22"/>
      <c r="D19" s="23"/>
      <c r="F19" s="29" t="s">
        <v>36</v>
      </c>
      <c r="G19" s="22"/>
      <c r="J19" s="22"/>
      <c r="M19" s="22"/>
      <c r="O19" s="23"/>
    </row>
    <row r="20" spans="1:15" x14ac:dyDescent="0.25">
      <c r="A20" s="55" t="s">
        <v>30</v>
      </c>
      <c r="B20" s="22"/>
      <c r="C20" s="56"/>
      <c r="D20" s="23"/>
      <c r="F20" s="29" t="s">
        <v>38</v>
      </c>
      <c r="G20" s="22"/>
      <c r="J20" s="22"/>
      <c r="M20" s="22"/>
      <c r="O20" s="23"/>
    </row>
    <row r="21" spans="1:15" x14ac:dyDescent="0.25">
      <c r="A21" s="58"/>
      <c r="B21" s="22"/>
      <c r="D21" s="23"/>
      <c r="F21" s="29" t="s">
        <v>39</v>
      </c>
      <c r="G21" s="22"/>
      <c r="H21" s="26"/>
      <c r="J21" s="22"/>
      <c r="K21" s="26"/>
      <c r="M21" s="22"/>
      <c r="N21" s="26"/>
      <c r="O21" s="23"/>
    </row>
    <row r="22" spans="1:15" x14ac:dyDescent="0.25">
      <c r="A22" s="58"/>
      <c r="B22" s="38"/>
      <c r="C22" s="26"/>
      <c r="D22" s="39"/>
      <c r="F22" s="29" t="s">
        <v>104</v>
      </c>
      <c r="G22" s="22"/>
      <c r="J22" s="22"/>
      <c r="M22" s="22"/>
      <c r="O22" s="23"/>
    </row>
    <row r="23" spans="1:15" x14ac:dyDescent="0.25">
      <c r="A23" s="58"/>
      <c r="B23" s="22"/>
      <c r="D23" s="23"/>
      <c r="F23" s="29" t="s">
        <v>146</v>
      </c>
      <c r="G23" s="22"/>
      <c r="H23" s="26"/>
      <c r="J23" s="22"/>
      <c r="K23" s="26"/>
      <c r="M23" s="22"/>
      <c r="N23" s="144"/>
      <c r="O23" s="23"/>
    </row>
    <row r="24" spans="1:15" x14ac:dyDescent="0.25">
      <c r="A24" s="55" t="s">
        <v>19</v>
      </c>
      <c r="B24" s="22"/>
      <c r="C24" s="56"/>
      <c r="D24" s="23"/>
      <c r="F24" s="4" t="s">
        <v>51</v>
      </c>
      <c r="G24" s="22"/>
      <c r="J24" s="22"/>
      <c r="M24" s="22"/>
      <c r="O24" s="23"/>
    </row>
    <row r="25" spans="1:15" x14ac:dyDescent="0.25">
      <c r="A25" s="58"/>
      <c r="B25" s="22"/>
      <c r="D25" s="23"/>
      <c r="F25" s="4" t="s">
        <v>54</v>
      </c>
      <c r="G25" s="22"/>
      <c r="H25" s="26"/>
      <c r="J25" s="22"/>
      <c r="K25" s="26"/>
      <c r="M25" s="22"/>
      <c r="N25" s="26"/>
      <c r="O25" s="23"/>
    </row>
    <row r="26" spans="1:15" x14ac:dyDescent="0.25">
      <c r="A26" s="58"/>
      <c r="B26" s="22"/>
      <c r="D26" s="23"/>
      <c r="G26" s="22"/>
      <c r="J26" s="22"/>
      <c r="M26" s="22"/>
      <c r="O26" s="23"/>
    </row>
    <row r="27" spans="1:15" x14ac:dyDescent="0.25">
      <c r="A27" s="55" t="s">
        <v>56</v>
      </c>
      <c r="B27" s="22"/>
      <c r="C27" s="33">
        <v>0.2</v>
      </c>
      <c r="D27" s="23"/>
      <c r="F27" s="29" t="s">
        <v>57</v>
      </c>
      <c r="G27" s="21"/>
      <c r="H27" s="59">
        <f>H12-H16-H18-H21-H23+H25</f>
        <v>0</v>
      </c>
      <c r="I27" s="19"/>
      <c r="J27" s="21"/>
      <c r="K27" s="59">
        <f>K12-K16-K18-K21-K23+K25</f>
        <v>0</v>
      </c>
      <c r="L27" s="19"/>
      <c r="M27" s="21"/>
      <c r="N27" s="59">
        <f>N12-N16-N18-N21-N23-N25</f>
        <v>0</v>
      </c>
      <c r="O27" s="20"/>
    </row>
    <row r="28" spans="1:15" x14ac:dyDescent="0.25">
      <c r="A28" s="58"/>
      <c r="B28" s="22"/>
      <c r="D28" s="23"/>
      <c r="F28" s="29" t="s">
        <v>105</v>
      </c>
      <c r="G28" s="22"/>
      <c r="J28" s="22"/>
      <c r="M28" s="22"/>
      <c r="O28" s="23"/>
    </row>
    <row r="29" spans="1:15" x14ac:dyDescent="0.25">
      <c r="A29" s="55" t="s">
        <v>139</v>
      </c>
      <c r="B29" s="22"/>
      <c r="C29" s="56">
        <f>ROUND(+C24*C27,0)</f>
        <v>0</v>
      </c>
      <c r="D29" s="23"/>
      <c r="F29" s="29" t="s">
        <v>58</v>
      </c>
      <c r="G29" s="22"/>
      <c r="H29" s="60">
        <v>1</v>
      </c>
      <c r="J29" s="22"/>
      <c r="K29" s="60">
        <v>1.3</v>
      </c>
      <c r="M29" s="22"/>
      <c r="N29" s="60">
        <v>1.3</v>
      </c>
      <c r="O29" s="23"/>
    </row>
    <row r="30" spans="1:15" x14ac:dyDescent="0.25">
      <c r="A30" s="58"/>
      <c r="B30" s="22"/>
      <c r="D30" s="23"/>
      <c r="F30" s="29" t="s">
        <v>60</v>
      </c>
      <c r="G30" s="22"/>
      <c r="J30" s="22"/>
      <c r="M30" s="22"/>
      <c r="N30" s="33"/>
      <c r="O30" s="23"/>
    </row>
    <row r="31" spans="1:15" x14ac:dyDescent="0.25">
      <c r="A31" s="58"/>
      <c r="B31" s="22"/>
      <c r="D31" s="23"/>
      <c r="F31" s="29" t="s">
        <v>61</v>
      </c>
      <c r="G31" s="22"/>
      <c r="J31" s="22"/>
      <c r="M31" s="22"/>
      <c r="O31" s="23"/>
    </row>
    <row r="32" spans="1:15" x14ac:dyDescent="0.25">
      <c r="A32" s="22"/>
      <c r="B32" s="22"/>
      <c r="D32" s="23"/>
      <c r="F32" s="29" t="s">
        <v>63</v>
      </c>
      <c r="G32" s="21"/>
      <c r="H32" s="59">
        <f>H27</f>
        <v>0</v>
      </c>
      <c r="I32" s="19"/>
      <c r="J32" s="21"/>
      <c r="K32" s="59">
        <f>K27*K29</f>
        <v>0</v>
      </c>
      <c r="L32" s="19"/>
      <c r="M32" s="21"/>
      <c r="N32" s="59">
        <f>+N27*N29</f>
        <v>0</v>
      </c>
      <c r="O32" s="20"/>
    </row>
    <row r="33" spans="1:18" x14ac:dyDescent="0.25">
      <c r="A33" s="55" t="s">
        <v>56</v>
      </c>
      <c r="B33" s="22"/>
      <c r="C33" s="33"/>
      <c r="D33" s="23"/>
      <c r="F33" s="61"/>
      <c r="G33" s="22"/>
      <c r="J33" s="22"/>
      <c r="M33" s="22"/>
      <c r="O33" s="23"/>
    </row>
    <row r="34" spans="1:18" x14ac:dyDescent="0.25">
      <c r="A34" s="58"/>
      <c r="B34" s="22"/>
      <c r="D34" s="23"/>
      <c r="F34" s="29" t="s">
        <v>106</v>
      </c>
      <c r="G34" s="22"/>
      <c r="H34" s="62">
        <v>1</v>
      </c>
      <c r="I34" s="178"/>
      <c r="J34" s="179"/>
      <c r="K34" s="62">
        <v>1</v>
      </c>
      <c r="L34" s="178"/>
      <c r="M34" s="179"/>
      <c r="N34" s="62">
        <v>1</v>
      </c>
      <c r="O34" s="23"/>
    </row>
    <row r="35" spans="1:18" x14ac:dyDescent="0.25">
      <c r="A35" s="55" t="s">
        <v>140</v>
      </c>
      <c r="B35" s="22"/>
      <c r="C35" s="56">
        <f>ROUND(+C24*C33,0)</f>
        <v>0</v>
      </c>
      <c r="D35" s="23"/>
      <c r="F35" s="61"/>
      <c r="G35" s="22"/>
      <c r="J35" s="22"/>
      <c r="M35" s="22"/>
      <c r="O35" s="23"/>
    </row>
    <row r="36" spans="1:18" x14ac:dyDescent="0.25">
      <c r="A36" s="58"/>
      <c r="B36" s="22" t="s">
        <v>0</v>
      </c>
      <c r="D36" s="23"/>
      <c r="F36" s="29" t="s">
        <v>64</v>
      </c>
      <c r="G36" s="21"/>
      <c r="H36" s="59">
        <f>H32*H34</f>
        <v>0</v>
      </c>
      <c r="I36" s="19"/>
      <c r="J36" s="21"/>
      <c r="K36" s="59">
        <f>K32*K34</f>
        <v>0</v>
      </c>
      <c r="L36" s="63"/>
      <c r="M36" s="21"/>
      <c r="N36" s="59">
        <f>ROUND(N32*N34,0)</f>
        <v>0</v>
      </c>
      <c r="O36" s="20"/>
    </row>
    <row r="37" spans="1:18" x14ac:dyDescent="0.25">
      <c r="A37" s="22"/>
      <c r="B37" s="22"/>
      <c r="D37" s="23"/>
      <c r="F37" s="61"/>
      <c r="G37" s="22"/>
      <c r="J37" s="22"/>
      <c r="L37" s="9"/>
      <c r="M37" s="22"/>
      <c r="N37" s="9" t="s">
        <v>0</v>
      </c>
      <c r="O37" s="23"/>
    </row>
    <row r="38" spans="1:18" x14ac:dyDescent="0.25">
      <c r="A38" s="22"/>
      <c r="B38" s="22"/>
      <c r="D38" s="23"/>
      <c r="F38" s="29" t="s">
        <v>107</v>
      </c>
      <c r="G38" s="22"/>
      <c r="H38" s="64"/>
      <c r="J38" s="22"/>
      <c r="K38" s="64"/>
      <c r="L38" s="9"/>
      <c r="M38" s="22"/>
      <c r="N38" s="62">
        <v>0.09</v>
      </c>
      <c r="O38" s="23"/>
    </row>
    <row r="39" spans="1:18" x14ac:dyDescent="0.25">
      <c r="A39" s="22"/>
      <c r="B39" s="22"/>
      <c r="D39" s="23"/>
      <c r="F39" s="61"/>
      <c r="G39" s="22"/>
      <c r="J39" s="22"/>
      <c r="L39" s="9"/>
      <c r="M39" s="22"/>
      <c r="N39" s="9"/>
      <c r="O39" s="23"/>
    </row>
    <row r="40" spans="1:18" x14ac:dyDescent="0.25">
      <c r="A40" s="22"/>
      <c r="B40" s="22"/>
      <c r="C40" s="30"/>
      <c r="D40" s="23"/>
      <c r="E40" s="30"/>
      <c r="F40" s="164" t="s">
        <v>137</v>
      </c>
      <c r="G40" s="21"/>
      <c r="H40" s="63">
        <f>ROUND(H36*H38,0)</f>
        <v>0</v>
      </c>
      <c r="I40" s="19"/>
      <c r="J40" s="21"/>
      <c r="K40" s="63">
        <f>ROUND(K36*K38,0)</f>
        <v>0</v>
      </c>
      <c r="L40" s="63"/>
      <c r="M40" s="21"/>
      <c r="N40" s="63">
        <f>+ROUND(+N36*N38,0)</f>
        <v>0</v>
      </c>
      <c r="O40" s="180" t="s">
        <v>0</v>
      </c>
      <c r="P40" s="24"/>
      <c r="Q40" s="24"/>
      <c r="R40" s="24"/>
    </row>
    <row r="41" spans="1:18" x14ac:dyDescent="0.25">
      <c r="A41" s="181"/>
      <c r="B41" s="31"/>
      <c r="C41" s="31"/>
      <c r="D41" s="31"/>
      <c r="E41" s="31"/>
      <c r="F41" s="163" t="s">
        <v>193</v>
      </c>
      <c r="G41" s="31"/>
      <c r="H41" s="13"/>
      <c r="I41" s="31"/>
      <c r="J41" s="31"/>
      <c r="K41" s="13"/>
      <c r="L41" s="13"/>
      <c r="M41" s="31"/>
      <c r="N41" s="13" t="s">
        <v>197</v>
      </c>
      <c r="O41" s="182"/>
      <c r="P41" s="24"/>
      <c r="Q41" s="24"/>
      <c r="R41" s="24"/>
    </row>
    <row r="42" spans="1:18" x14ac:dyDescent="0.25">
      <c r="A42" s="30"/>
      <c r="B42" s="30"/>
      <c r="C42" s="30"/>
      <c r="D42" s="30"/>
      <c r="E42" s="30"/>
      <c r="F42" s="165"/>
      <c r="G42" s="30"/>
      <c r="H42" s="166"/>
      <c r="I42" s="30"/>
      <c r="J42" s="30"/>
      <c r="K42" s="166"/>
      <c r="L42" s="158"/>
      <c r="M42" s="30"/>
      <c r="N42" s="166"/>
      <c r="O42" s="30"/>
    </row>
    <row r="43" spans="1:18" x14ac:dyDescent="0.25">
      <c r="A43" s="30"/>
      <c r="B43" s="30"/>
      <c r="C43" s="30"/>
      <c r="D43" s="30"/>
      <c r="E43" s="30"/>
      <c r="F43" s="167"/>
      <c r="G43" s="30"/>
      <c r="H43" s="30"/>
      <c r="I43" s="30"/>
      <c r="J43" s="30"/>
      <c r="K43" s="30"/>
      <c r="L43" s="158"/>
      <c r="M43" s="30"/>
      <c r="N43" s="158"/>
      <c r="O43" s="30"/>
    </row>
    <row r="44" spans="1:18" x14ac:dyDescent="0.25">
      <c r="A44" s="30"/>
      <c r="B44" s="30"/>
      <c r="C44" s="30"/>
      <c r="D44" s="30"/>
      <c r="E44" s="30"/>
      <c r="F44" s="165"/>
      <c r="G44" s="30"/>
      <c r="H44" s="158"/>
      <c r="I44" s="30"/>
      <c r="J44" s="30"/>
      <c r="K44" s="158"/>
      <c r="L44" s="158"/>
      <c r="M44" s="30"/>
      <c r="N44" s="158"/>
      <c r="O44" s="30"/>
    </row>
    <row r="45" spans="1:18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8" x14ac:dyDescent="0.25">
      <c r="A46" s="165"/>
      <c r="B46" s="30"/>
      <c r="C46" s="30"/>
      <c r="D46" s="30"/>
      <c r="E46" s="30"/>
      <c r="F46" s="30"/>
      <c r="G46" s="30"/>
      <c r="H46" s="30"/>
      <c r="I46" s="30"/>
      <c r="J46" s="30"/>
      <c r="K46" s="158"/>
      <c r="L46" s="158"/>
      <c r="M46" s="30"/>
      <c r="N46" s="168"/>
      <c r="O46" s="30"/>
    </row>
    <row r="47" spans="1:18" x14ac:dyDescent="0.25">
      <c r="A47" s="165"/>
      <c r="B47" s="30"/>
      <c r="C47" s="169"/>
      <c r="D47" s="30"/>
      <c r="E47" s="30"/>
      <c r="F47" s="30"/>
      <c r="G47" s="30"/>
      <c r="H47" s="169"/>
      <c r="I47" s="30"/>
      <c r="J47" s="30"/>
      <c r="K47" s="169"/>
      <c r="L47" s="158"/>
      <c r="M47" s="30"/>
      <c r="N47" s="170"/>
      <c r="O47" s="30"/>
    </row>
    <row r="48" spans="1:18" x14ac:dyDescent="0.25">
      <c r="A48" s="165"/>
      <c r="B48" s="30"/>
      <c r="C48" s="169"/>
      <c r="D48" s="30"/>
      <c r="E48" s="30"/>
      <c r="F48" s="30"/>
      <c r="G48" s="30"/>
      <c r="H48" s="30"/>
      <c r="I48" s="30"/>
      <c r="J48" s="30"/>
      <c r="K48" s="158"/>
      <c r="L48" s="158"/>
      <c r="M48" s="30"/>
      <c r="N48" s="158"/>
      <c r="O48" s="30"/>
    </row>
    <row r="49" spans="1:1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158"/>
      <c r="L49" s="158"/>
      <c r="M49" s="30"/>
      <c r="N49" s="158"/>
      <c r="O49" s="30"/>
    </row>
    <row r="50" spans="1:15" x14ac:dyDescent="0.25">
      <c r="A50" s="171"/>
      <c r="B50" s="165"/>
      <c r="C50" s="172"/>
      <c r="D50" s="167"/>
      <c r="E50" s="167"/>
      <c r="F50" s="167"/>
      <c r="G50" s="165"/>
      <c r="H50" s="158"/>
      <c r="I50" s="173"/>
      <c r="J50" s="165"/>
      <c r="K50" s="158"/>
      <c r="L50" s="173"/>
      <c r="M50" s="165"/>
      <c r="N50" s="158"/>
      <c r="O50" s="173"/>
    </row>
    <row r="51" spans="1:15" x14ac:dyDescent="0.25">
      <c r="A51" s="171"/>
      <c r="B51" s="30"/>
      <c r="C51" s="174"/>
      <c r="D51" s="30"/>
      <c r="E51" s="30"/>
      <c r="F51" s="30"/>
      <c r="G51" s="30"/>
      <c r="H51" s="30"/>
      <c r="I51" s="30"/>
      <c r="J51" s="30"/>
      <c r="K51" s="158"/>
      <c r="L51" s="158"/>
      <c r="M51" s="30"/>
      <c r="N51" s="175"/>
      <c r="O51" s="30"/>
    </row>
    <row r="52" spans="1:1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158"/>
      <c r="L52" s="158"/>
      <c r="M52" s="30"/>
      <c r="N52" s="158"/>
      <c r="O52" s="30"/>
    </row>
    <row r="53" spans="1:15" x14ac:dyDescent="0.25">
      <c r="A53" s="165"/>
      <c r="B53" s="167"/>
      <c r="C53" s="167"/>
      <c r="D53" s="30"/>
      <c r="E53" s="30"/>
      <c r="F53" s="158"/>
      <c r="G53" s="30"/>
      <c r="H53" s="30"/>
      <c r="I53" s="30"/>
      <c r="J53" s="30"/>
      <c r="K53" s="158"/>
      <c r="L53" s="158"/>
      <c r="M53" s="30"/>
      <c r="N53" s="158"/>
      <c r="O53" s="30"/>
    </row>
    <row r="54" spans="1:15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158"/>
      <c r="L54" s="158"/>
      <c r="M54" s="30"/>
      <c r="N54" s="30"/>
      <c r="O54" s="30"/>
    </row>
    <row r="55" spans="1:15" x14ac:dyDescent="0.25">
      <c r="N55" s="157" t="s">
        <v>192</v>
      </c>
    </row>
    <row r="56" spans="1:15" x14ac:dyDescent="0.25">
      <c r="B56" s="4" t="s">
        <v>0</v>
      </c>
      <c r="C56" s="4" t="s">
        <v>0</v>
      </c>
      <c r="K56" s="9"/>
      <c r="L56" s="9"/>
      <c r="N56" s="9"/>
    </row>
    <row r="57" spans="1:15" x14ac:dyDescent="0.25">
      <c r="K57" s="9"/>
      <c r="L57" s="9"/>
      <c r="N57" s="9"/>
    </row>
  </sheetData>
  <phoneticPr fontId="0" type="noConversion"/>
  <pageMargins left="0.45" right="0.3" top="0.5" bottom="0.55000000000000004" header="0.5" footer="0.5"/>
  <pageSetup scale="67" orientation="portrait" r:id="rId1"/>
  <headerFooter alignWithMargins="0"/>
  <rowBreaks count="2" manualBreakCount="2">
    <brk id="83" max="16383" man="1"/>
    <brk id="1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498E-AAC6-4F62-B1E0-F7DFE88AA2D7}">
  <dimension ref="A1:J29"/>
  <sheetViews>
    <sheetView zoomScale="75" zoomScaleNormal="75" workbookViewId="0">
      <selection activeCell="A9" sqref="A9"/>
    </sheetView>
  </sheetViews>
  <sheetFormatPr defaultRowHeight="15.75" x14ac:dyDescent="0.25"/>
  <cols>
    <col min="1" max="1" width="12.77734375" customWidth="1"/>
    <col min="4" max="4" width="9" customWidth="1"/>
    <col min="5" max="5" width="10" bestFit="1" customWidth="1"/>
    <col min="6" max="6" width="9" bestFit="1" customWidth="1"/>
    <col min="7" max="7" width="8.88671875" customWidth="1"/>
    <col min="8" max="8" width="4.44140625" customWidth="1"/>
  </cols>
  <sheetData>
    <row r="1" spans="1:10" x14ac:dyDescent="0.25">
      <c r="A1" s="184" t="str">
        <f>'SCHED E PAGES 1-3'!F1</f>
        <v>##### Apartments, LP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6.5" thickBot="1" x14ac:dyDescent="0.3">
      <c r="A2" s="185" t="s">
        <v>158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6.5" thickTop="1" x14ac:dyDescent="0.25"/>
    <row r="4" spans="1:10" x14ac:dyDescent="0.25">
      <c r="A4" t="s">
        <v>108</v>
      </c>
    </row>
    <row r="6" spans="1:10" x14ac:dyDescent="0.25">
      <c r="A6" t="s">
        <v>109</v>
      </c>
    </row>
    <row r="8" spans="1:10" ht="50.25" customHeight="1" x14ac:dyDescent="0.25">
      <c r="A8" s="65" t="s">
        <v>110</v>
      </c>
      <c r="B8" s="66" t="s">
        <v>111</v>
      </c>
      <c r="C8" s="66" t="s">
        <v>112</v>
      </c>
      <c r="D8" s="67" t="s">
        <v>113</v>
      </c>
      <c r="E8" s="68" t="s">
        <v>135</v>
      </c>
      <c r="F8" s="66" t="s">
        <v>114</v>
      </c>
      <c r="G8" s="66" t="s">
        <v>115</v>
      </c>
      <c r="I8" s="69" t="s">
        <v>116</v>
      </c>
    </row>
    <row r="9" spans="1:10" ht="30" customHeight="1" x14ac:dyDescent="0.25">
      <c r="A9" s="70"/>
      <c r="B9" s="71">
        <v>41</v>
      </c>
      <c r="C9" s="71">
        <v>41</v>
      </c>
      <c r="D9" s="96">
        <f>ROUND(+C9/B9,4)</f>
        <v>1</v>
      </c>
      <c r="E9" s="97">
        <v>36300</v>
      </c>
      <c r="F9" s="98">
        <v>36300</v>
      </c>
      <c r="G9" s="99">
        <f>ROUND(+F9/E9,4)</f>
        <v>1</v>
      </c>
      <c r="I9" s="99">
        <f>ROUND(IF(D9&lt;=G9,D9,G9),4)</f>
        <v>1</v>
      </c>
    </row>
    <row r="10" spans="1:10" ht="30" customHeight="1" x14ac:dyDescent="0.25">
      <c r="A10" s="70"/>
      <c r="B10" s="71"/>
      <c r="C10" s="71"/>
      <c r="D10" s="96"/>
      <c r="E10" s="97"/>
      <c r="F10" s="98"/>
      <c r="G10" s="99"/>
      <c r="I10" s="99"/>
    </row>
    <row r="11" spans="1:10" ht="16.5" thickBot="1" x14ac:dyDescent="0.3">
      <c r="A11" s="94" t="s">
        <v>126</v>
      </c>
      <c r="B11" s="87">
        <f>SUM(B9:B10)</f>
        <v>41</v>
      </c>
      <c r="C11" s="87">
        <f>SUM(C9:C10)</f>
        <v>41</v>
      </c>
      <c r="E11" s="95">
        <f>SUM(E9:E10)</f>
        <v>36300</v>
      </c>
      <c r="F11" s="95">
        <f>SUM(F9:F10)</f>
        <v>36300</v>
      </c>
    </row>
    <row r="12" spans="1:10" ht="16.5" thickTop="1" x14ac:dyDescent="0.25">
      <c r="A12" t="s">
        <v>117</v>
      </c>
    </row>
    <row r="13" spans="1:10" x14ac:dyDescent="0.25">
      <c r="A13" t="s">
        <v>118</v>
      </c>
      <c r="G13" s="122" t="s">
        <v>142</v>
      </c>
      <c r="H13" t="s">
        <v>143</v>
      </c>
    </row>
    <row r="15" spans="1:10" x14ac:dyDescent="0.25">
      <c r="A15" t="s">
        <v>119</v>
      </c>
    </row>
    <row r="16" spans="1:10" x14ac:dyDescent="0.25">
      <c r="B16" s="31"/>
      <c r="C16" t="s">
        <v>120</v>
      </c>
    </row>
    <row r="17" spans="2:5" x14ac:dyDescent="0.25">
      <c r="B17" s="73"/>
      <c r="C17" t="s">
        <v>121</v>
      </c>
    </row>
    <row r="18" spans="2:5" x14ac:dyDescent="0.25">
      <c r="C18" t="s">
        <v>122</v>
      </c>
      <c r="E18" s="31"/>
    </row>
    <row r="23" spans="2:5" x14ac:dyDescent="0.25">
      <c r="E23" s="121"/>
    </row>
    <row r="29" spans="2:5" x14ac:dyDescent="0.25">
      <c r="E29" s="121"/>
    </row>
  </sheetData>
  <mergeCells count="2">
    <mergeCell ref="A1:J1"/>
    <mergeCell ref="A2:J2"/>
  </mergeCells>
  <phoneticPr fontId="0" type="noConversion"/>
  <printOptions horizontalCentered="1"/>
  <pageMargins left="0.75" right="0.75" top="1" bottom="1" header="0.5" footer="0.5"/>
  <pageSetup scale="81" orientation="portrait" r:id="rId1"/>
  <headerFooter alignWithMargins="0">
    <oddFooter xml:space="preserve">&amp;RPage 7 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C615-0397-4C3F-8162-C5815AEB798D}">
  <sheetPr syncVertical="1" syncRef="A1" transitionEvaluation="1"/>
  <dimension ref="A1:M29"/>
  <sheetViews>
    <sheetView showGridLines="0" zoomScale="75" zoomScaleNormal="75" workbookViewId="0">
      <selection activeCell="K16" sqref="K16"/>
    </sheetView>
  </sheetViews>
  <sheetFormatPr defaultColWidth="9.77734375" defaultRowHeight="15.75" x14ac:dyDescent="0.25"/>
  <cols>
    <col min="1" max="1" width="11.6640625" customWidth="1"/>
    <col min="2" max="2" width="16.109375" customWidth="1"/>
    <col min="3" max="3" width="11.109375" bestFit="1" customWidth="1"/>
    <col min="4" max="4" width="13.33203125" customWidth="1"/>
    <col min="5" max="5" width="10.5546875" customWidth="1"/>
    <col min="6" max="6" width="9.44140625" bestFit="1" customWidth="1"/>
    <col min="7" max="7" width="4.77734375" customWidth="1"/>
    <col min="8" max="8" width="16" customWidth="1"/>
    <col min="9" max="9" width="23" customWidth="1"/>
    <col min="10" max="10" width="1.77734375" customWidth="1"/>
  </cols>
  <sheetData>
    <row r="1" spans="1:13" ht="17.25" customHeight="1" x14ac:dyDescent="0.25">
      <c r="A1" s="184" t="str">
        <f>'SCHED E PAGES 1-3'!F1</f>
        <v>##### Apartments, LP</v>
      </c>
      <c r="B1" s="184"/>
      <c r="C1" s="184"/>
      <c r="D1" s="184"/>
      <c r="E1" s="184"/>
      <c r="F1" s="184"/>
      <c r="G1" s="184"/>
      <c r="H1" s="184"/>
      <c r="I1" s="184"/>
    </row>
    <row r="2" spans="1:13" ht="16.5" thickBot="1" x14ac:dyDescent="0.3">
      <c r="A2" s="1" t="s">
        <v>147</v>
      </c>
      <c r="B2" s="10"/>
      <c r="C2" s="10"/>
      <c r="D2" s="10"/>
      <c r="E2" s="10"/>
      <c r="F2" s="10"/>
      <c r="G2" s="10"/>
      <c r="H2" s="10"/>
      <c r="I2" s="150" t="s">
        <v>149</v>
      </c>
    </row>
    <row r="3" spans="1:13" ht="15.75" customHeight="1" thickTop="1" x14ac:dyDescent="0.25">
      <c r="A3" s="8" t="s">
        <v>7</v>
      </c>
      <c r="B3" s="8"/>
      <c r="C3" s="8"/>
      <c r="D3" s="5"/>
      <c r="E3" s="5"/>
      <c r="F3" s="5"/>
      <c r="G3" s="5"/>
      <c r="H3" s="5"/>
      <c r="I3" s="5"/>
    </row>
    <row r="4" spans="1:13" ht="12" customHeight="1" x14ac:dyDescent="0.25">
      <c r="A4" s="75"/>
      <c r="B4" s="75"/>
      <c r="C4" s="75"/>
      <c r="D4" s="74" t="s">
        <v>157</v>
      </c>
      <c r="E4" s="75"/>
      <c r="F4" s="75"/>
      <c r="G4" s="75"/>
      <c r="H4" s="75"/>
      <c r="I4" s="75"/>
    </row>
    <row r="5" spans="1:13" ht="12" customHeight="1" x14ac:dyDescent="0.25">
      <c r="A5" s="75"/>
      <c r="B5" s="75"/>
      <c r="C5" s="75"/>
      <c r="D5" s="74" t="s">
        <v>123</v>
      </c>
      <c r="E5" s="75"/>
      <c r="F5" s="75"/>
      <c r="G5" s="75"/>
      <c r="H5" s="75"/>
      <c r="I5" s="75"/>
    </row>
    <row r="6" spans="1:13" ht="12" customHeight="1" x14ac:dyDescent="0.25">
      <c r="A6" s="75"/>
      <c r="B6" s="75"/>
      <c r="C6" s="75"/>
      <c r="D6" s="74" t="s">
        <v>124</v>
      </c>
      <c r="E6" s="75"/>
      <c r="F6" s="75"/>
      <c r="G6" s="75"/>
      <c r="H6" s="75"/>
      <c r="I6" s="75"/>
    </row>
    <row r="7" spans="1:13" ht="17.25" customHeight="1" x14ac:dyDescent="0.25">
      <c r="A7" s="75"/>
      <c r="B7" s="75"/>
      <c r="C7" s="75"/>
      <c r="D7" s="75"/>
      <c r="E7" s="75" t="s">
        <v>125</v>
      </c>
      <c r="F7" s="75"/>
      <c r="G7" s="75"/>
      <c r="H7" s="75"/>
      <c r="I7" s="155"/>
    </row>
    <row r="8" spans="1:13" ht="12" customHeight="1" x14ac:dyDescent="0.25">
      <c r="A8" s="75"/>
      <c r="B8" s="75"/>
      <c r="C8" s="75"/>
      <c r="D8" s="75"/>
      <c r="E8" s="75" t="s">
        <v>27</v>
      </c>
      <c r="F8" s="75"/>
      <c r="G8" s="75"/>
      <c r="H8" s="75"/>
      <c r="I8" s="76" t="s">
        <v>153</v>
      </c>
    </row>
    <row r="9" spans="1:13" ht="15.75" customHeight="1" x14ac:dyDescent="0.25">
      <c r="A9" s="77" t="s">
        <v>167</v>
      </c>
      <c r="B9" s="77"/>
      <c r="C9" s="77"/>
    </row>
    <row r="10" spans="1:13" ht="15.75" customHeight="1" x14ac:dyDescent="0.25">
      <c r="A10" s="32" t="s">
        <v>41</v>
      </c>
      <c r="B10" s="78" t="s">
        <v>150</v>
      </c>
      <c r="C10" s="78" t="s">
        <v>170</v>
      </c>
      <c r="D10" s="78" t="s">
        <v>42</v>
      </c>
      <c r="E10" s="78" t="s">
        <v>43</v>
      </c>
      <c r="F10" s="78" t="s">
        <v>44</v>
      </c>
      <c r="G10" s="79" t="s">
        <v>43</v>
      </c>
      <c r="H10" s="80"/>
      <c r="I10" s="78" t="s">
        <v>45</v>
      </c>
    </row>
    <row r="11" spans="1:13" ht="18" customHeight="1" x14ac:dyDescent="0.25">
      <c r="A11" s="81"/>
      <c r="B11" s="23"/>
      <c r="C11" s="161" t="s">
        <v>171</v>
      </c>
      <c r="D11" s="82" t="s">
        <v>155</v>
      </c>
      <c r="E11" s="82" t="s">
        <v>48</v>
      </c>
      <c r="F11" s="82" t="s">
        <v>47</v>
      </c>
      <c r="G11" s="6" t="s">
        <v>49</v>
      </c>
      <c r="H11" s="83"/>
      <c r="I11" s="82" t="s">
        <v>50</v>
      </c>
    </row>
    <row r="12" spans="1:13" ht="30" customHeight="1" x14ac:dyDescent="0.25">
      <c r="A12" s="102"/>
      <c r="B12" s="156"/>
      <c r="C12" s="162"/>
      <c r="D12" s="84"/>
      <c r="E12" s="101"/>
      <c r="F12" s="85"/>
      <c r="G12" s="72"/>
      <c r="H12" s="86"/>
      <c r="I12" s="84"/>
      <c r="K12" s="30"/>
      <c r="L12" s="30"/>
      <c r="M12" s="30"/>
    </row>
    <row r="13" spans="1:13" ht="30" customHeight="1" x14ac:dyDescent="0.25">
      <c r="A13" s="102"/>
      <c r="B13" s="156"/>
      <c r="C13" s="162"/>
      <c r="D13" s="84"/>
      <c r="E13" s="101"/>
      <c r="F13" s="85"/>
      <c r="G13" s="72"/>
      <c r="H13" s="86"/>
      <c r="I13" s="84"/>
      <c r="K13" s="100"/>
      <c r="L13" s="30"/>
      <c r="M13" s="30"/>
    </row>
    <row r="14" spans="1:13" ht="15" customHeight="1" x14ac:dyDescent="0.25">
      <c r="A14" s="25" t="s">
        <v>126</v>
      </c>
      <c r="B14" s="25"/>
      <c r="C14" s="25"/>
      <c r="D14" s="88"/>
      <c r="F14" s="88"/>
      <c r="K14" s="100"/>
      <c r="L14" s="30"/>
      <c r="M14" s="30"/>
    </row>
    <row r="15" spans="1:13" ht="15" customHeight="1" x14ac:dyDescent="0.25">
      <c r="H15" s="89" t="s">
        <v>127</v>
      </c>
      <c r="I15" s="28">
        <f>SUM(I12:I13)</f>
        <v>0</v>
      </c>
      <c r="K15" s="100"/>
      <c r="L15" s="30"/>
      <c r="M15" s="30"/>
    </row>
    <row r="16" spans="1:13" ht="15" customHeight="1" x14ac:dyDescent="0.25">
      <c r="H16" s="89"/>
      <c r="I16" s="158"/>
      <c r="K16" s="100"/>
      <c r="L16" s="30"/>
      <c r="M16" s="30"/>
    </row>
    <row r="17" spans="1:13" ht="15" customHeight="1" x14ac:dyDescent="0.25">
      <c r="A17" s="77" t="s">
        <v>195</v>
      </c>
      <c r="B17" s="77"/>
      <c r="C17" s="77"/>
      <c r="K17" s="30"/>
      <c r="L17" s="30"/>
      <c r="M17" s="30"/>
    </row>
    <row r="18" spans="1:13" ht="15" customHeight="1" x14ac:dyDescent="0.25">
      <c r="A18" s="90" t="s">
        <v>41</v>
      </c>
      <c r="B18" s="78" t="s">
        <v>150</v>
      </c>
      <c r="C18" s="78" t="s">
        <v>170</v>
      </c>
      <c r="D18" s="78" t="s">
        <v>154</v>
      </c>
      <c r="E18" s="78" t="s">
        <v>43</v>
      </c>
      <c r="F18" s="78" t="s">
        <v>44</v>
      </c>
      <c r="G18" s="79" t="s">
        <v>43</v>
      </c>
      <c r="H18" s="80"/>
      <c r="I18" s="78" t="s">
        <v>45</v>
      </c>
      <c r="K18" s="30"/>
      <c r="L18" s="30"/>
      <c r="M18" s="30"/>
    </row>
    <row r="19" spans="1:13" ht="15" customHeight="1" x14ac:dyDescent="0.25">
      <c r="A19" s="91"/>
      <c r="B19" s="23"/>
      <c r="C19" s="161" t="s">
        <v>171</v>
      </c>
      <c r="D19" s="82" t="s">
        <v>47</v>
      </c>
      <c r="E19" s="82" t="s">
        <v>48</v>
      </c>
      <c r="F19" s="82" t="s">
        <v>47</v>
      </c>
      <c r="G19" s="6" t="s">
        <v>49</v>
      </c>
      <c r="H19" s="83"/>
      <c r="I19" s="82" t="s">
        <v>50</v>
      </c>
      <c r="K19" s="30"/>
      <c r="L19" s="30"/>
      <c r="M19" s="30"/>
    </row>
    <row r="20" spans="1:13" ht="30" customHeight="1" x14ac:dyDescent="0.25">
      <c r="A20" s="102"/>
      <c r="B20" s="156"/>
      <c r="C20" s="162"/>
      <c r="D20" s="84">
        <f>+' SCHED E PAGE 4'!N32</f>
        <v>0</v>
      </c>
      <c r="E20" s="101">
        <v>1</v>
      </c>
      <c r="F20" s="85">
        <f>D20*E20</f>
        <v>0</v>
      </c>
      <c r="G20" s="72"/>
      <c r="H20" s="86" t="e">
        <f>#REF!</f>
        <v>#REF!</v>
      </c>
      <c r="I20" s="84" t="e">
        <f>F20*H20</f>
        <v>#REF!</v>
      </c>
      <c r="K20" s="30"/>
      <c r="L20" s="30"/>
      <c r="M20" s="30"/>
    </row>
    <row r="21" spans="1:13" ht="30" customHeight="1" x14ac:dyDescent="0.25">
      <c r="A21" s="102"/>
      <c r="B21" s="156"/>
      <c r="C21" s="162"/>
      <c r="D21" s="84"/>
      <c r="E21" s="101"/>
      <c r="F21" s="85"/>
      <c r="G21" s="72"/>
      <c r="H21" s="86"/>
      <c r="I21" s="84"/>
      <c r="K21" s="30"/>
      <c r="L21" s="30"/>
      <c r="M21" s="30"/>
    </row>
    <row r="22" spans="1:13" ht="15" customHeight="1" x14ac:dyDescent="0.25">
      <c r="A22" s="25" t="s">
        <v>126</v>
      </c>
      <c r="B22" s="25"/>
      <c r="C22" s="25"/>
      <c r="D22" s="92"/>
      <c r="F22" s="92"/>
      <c r="K22" s="24"/>
    </row>
    <row r="23" spans="1:13" ht="15" customHeight="1" x14ac:dyDescent="0.25">
      <c r="H23" s="89" t="s">
        <v>127</v>
      </c>
      <c r="I23" s="28" t="e">
        <f>SUM(I20:I21)</f>
        <v>#REF!</v>
      </c>
    </row>
    <row r="24" spans="1:13" ht="9.75" customHeight="1" x14ac:dyDescent="0.25">
      <c r="I24" s="9"/>
    </row>
    <row r="25" spans="1:13" ht="18" customHeight="1" thickBot="1" x14ac:dyDescent="0.3">
      <c r="H25" s="93" t="s">
        <v>187</v>
      </c>
      <c r="I25" s="35" t="s">
        <v>198</v>
      </c>
    </row>
    <row r="26" spans="1:13" ht="8.25" customHeight="1" x14ac:dyDescent="0.25"/>
    <row r="27" spans="1:13" ht="15" customHeight="1" x14ac:dyDescent="0.25">
      <c r="A27" s="4" t="s">
        <v>72</v>
      </c>
      <c r="B27" s="4" t="s">
        <v>78</v>
      </c>
      <c r="C27" s="4"/>
    </row>
    <row r="29" spans="1:13" x14ac:dyDescent="0.25">
      <c r="F29" t="s">
        <v>188</v>
      </c>
    </row>
  </sheetData>
  <mergeCells count="1">
    <mergeCell ref="A1:I1"/>
  </mergeCells>
  <phoneticPr fontId="0" type="noConversion"/>
  <printOptions horizontalCentered="1"/>
  <pageMargins left="0.25" right="0.25" top="0.75" bottom="0.75" header="0.3" footer="0.3"/>
  <pageSetup scale="76" fitToHeight="0" orientation="landscape" r:id="rId1"/>
  <headerFooter alignWithMargins="0">
    <oddFooter xml:space="preserve">&amp;RPage 8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bebea6f6-a6e3-42b2-921a-897b038758cf" ContentTypeId="0x010100D63D1B41C7B0CD4480E6F89446BA549B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D Development Document" ma:contentTypeID="0x010100D63D1B41C7B0CD4480E6F89446BA549B00078B091207E69341A0EB90D41FAF688B002E2A4931414216438963CF97635D651B" ma:contentTypeVersion="59" ma:contentTypeDescription="" ma:contentTypeScope="" ma:versionID="a0bb21b1163f225445bd9bd016d77fc3">
  <xsd:schema xmlns:xsd="http://www.w3.org/2001/XMLSchema" xmlns:xs="http://www.w3.org/2001/XMLSchema" xmlns:p="http://schemas.microsoft.com/office/2006/metadata/properties" xmlns:ns2="2eb58e7d-6390-4eda-b69f-e46122ec3d73" xmlns:ns4="26405e83-7f02-4641-b893-c1b893b4a78b" xmlns:ns5="771a8b78-a9f3-44a7-a1ac-acb2050877ee" targetNamespace="http://schemas.microsoft.com/office/2006/metadata/properties" ma:root="true" ma:fieldsID="ea98ff0d9b33fca74812db1fbbf9295e" ns2:_="" ns4:_="" ns5:_="">
    <xsd:import namespace="2eb58e7d-6390-4eda-b69f-e46122ec3d73"/>
    <xsd:import namespace="26405e83-7f02-4641-b893-c1b893b4a78b"/>
    <xsd:import namespace="771a8b78-a9f3-44a7-a1ac-acb2050877ee"/>
    <xsd:element name="properties">
      <xsd:complexType>
        <xsd:sequence>
          <xsd:element name="documentManagement">
            <xsd:complexType>
              <xsd:all>
                <xsd:element ref="ns2:PHI" minOccurs="0"/>
                <xsd:element ref="ns2:PII" minOccurs="0"/>
                <xsd:element ref="ns2:TaxCatchAll" minOccurs="0"/>
                <xsd:element ref="ns2:TaxCatchAllLabel" minOccurs="0"/>
                <xsd:element ref="ns2:NHHFA_x0020_PHI" minOccurs="0"/>
                <xsd:element ref="ns2:NHHFA_x0020_Division" minOccurs="0"/>
                <xsd:element ref="ns4:MD_x0020_Program_x0020_Year" minOccurs="0"/>
                <xsd:element ref="ns4:MD_x0020_Project_x0020_City" minOccurs="0"/>
                <xsd:element ref="ns4:ee8af9f1dbea41bda17c61d103d04e63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8e7d-6390-4eda-b69f-e46122ec3d73" elementFormDefault="qualified">
    <xsd:import namespace="http://schemas.microsoft.com/office/2006/documentManagement/types"/>
    <xsd:import namespace="http://schemas.microsoft.com/office/infopath/2007/PartnerControls"/>
    <xsd:element name="PHI" ma:index="8" nillable="true" ma:displayName="NHHFA BCI" ma:default="1" ma:description="Business Confidential Information" ma:internalName="PHI">
      <xsd:simpleType>
        <xsd:restriction base="dms:Boolean"/>
      </xsd:simpleType>
    </xsd:element>
    <xsd:element name="PII" ma:index="9" nillable="true" ma:displayName="NHHFA PII" ma:default="1" ma:description="Personally Identifiable Information" ma:internalName="PII" ma:readOnly="false">
      <xsd:simpleType>
        <xsd:restriction base="dms:Boolean"/>
      </xsd:simpleType>
    </xsd:element>
    <xsd:element name="TaxCatchAll" ma:index="10" nillable="true" ma:displayName="Taxonomy Catch All Column" ma:description="" ma:hidden="true" ma:list="{114bcf33-4ade-42bc-8301-73ee3b3c152a}" ma:internalName="TaxCatchAll" ma:showField="CatchAllData" ma:web="26405e83-7f02-4641-b893-c1b893b4a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114bcf33-4ade-42bc-8301-73ee3b3c152a}" ma:internalName="TaxCatchAllLabel" ma:readOnly="true" ma:showField="CatchAllDataLabel" ma:web="26405e83-7f02-4641-b893-c1b893b4a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HHFA_x0020_PHI" ma:index="12" nillable="true" ma:displayName="NHHFA PHI" ma:default="0" ma:description="Personal Health Information" ma:internalName="NHHFA_x0020_PHI">
      <xsd:simpleType>
        <xsd:restriction base="dms:Boolean"/>
      </xsd:simpleType>
    </xsd:element>
    <xsd:element name="NHHFA_x0020_Division" ma:index="13" nillable="true" ma:displayName="NHHFA Division" ma:default="MD" ma:format="Dropdown" ma:internalName="NHHFA_x0020_Division">
      <xsd:simpleType>
        <xsd:restriction base="dms:Choice">
          <xsd:enumeration value="AHD"/>
          <xsd:enumeration value="EXEC"/>
          <xsd:enumeration value="F&amp;A"/>
          <xsd:enumeration value="HO"/>
          <xsd:enumeration value="IT"/>
          <xsd:enumeration value="M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05e83-7f02-4641-b893-c1b893b4a78b" elementFormDefault="qualified">
    <xsd:import namespace="http://schemas.microsoft.com/office/2006/documentManagement/types"/>
    <xsd:import namespace="http://schemas.microsoft.com/office/infopath/2007/PartnerControls"/>
    <xsd:element name="MD_x0020_Program_x0020_Year" ma:index="16" nillable="true" ma:displayName="MD Program Year" ma:internalName="MD_x0020_Program_x0020_Year">
      <xsd:simpleType>
        <xsd:restriction base="dms:Text">
          <xsd:maxLength value="255"/>
        </xsd:restriction>
      </xsd:simpleType>
    </xsd:element>
    <xsd:element name="MD_x0020_Project_x0020_City" ma:index="17" nillable="true" ma:displayName="MD Project City" ma:internalName="MD_x0020_Project_x0020_City">
      <xsd:simpleType>
        <xsd:restriction base="dms:Text">
          <xsd:maxLength value="255"/>
        </xsd:restriction>
      </xsd:simpleType>
    </xsd:element>
    <xsd:element name="ee8af9f1dbea41bda17c61d103d04e63" ma:index="18" nillable="true" ma:taxonomy="true" ma:internalName="ee8af9f1dbea41bda17c61d103d04e63" ma:taxonomyFieldName="NHHFA_x0020_Funding" ma:displayName="MD Funding Type" ma:readOnly="false" ma:default="" ma:fieldId="{ee8af9f1-dbea-41bd-a17c-61d103d04e63}" ma:taxonomyMulti="true" ma:sspId="bebea6f6-a6e3-42b2-921a-897b038758cf" ma:termSetId="7c890599-a3c2-48c2-9bbd-e6c37d0d91e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8b78-a9f3-44a7-a1ac-acb2050877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HFA_x0020_PHI xmlns="2eb58e7d-6390-4eda-b69f-e46122ec3d73">true</NHHFA_x0020_PHI>
    <PHI xmlns="2eb58e7d-6390-4eda-b69f-e46122ec3d73">true</PHI>
    <NHHFA_x0020_Division xmlns="2eb58e7d-6390-4eda-b69f-e46122ec3d73">MD</NHHFA_x0020_Division>
    <MD_x0020_Project_x0020_City xmlns="26405e83-7f02-4641-b893-c1b893b4a78b" xsi:nil="true"/>
    <MD_x0020_Program_x0020_Year xmlns="26405e83-7f02-4641-b893-c1b893b4a78b">2021-2022</MD_x0020_Program_x0020_Year>
    <TaxCatchAll xmlns="2eb58e7d-6390-4eda-b69f-e46122ec3d73">
      <Value>5</Value>
      <Value>7</Value>
    </TaxCatchAll>
    <ee8af9f1dbea41bda17c61d103d04e63 xmlns="26405e83-7f02-4641-b893-c1b893b4a7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9 pct LIHTC</TermName>
          <TermId xmlns="http://schemas.microsoft.com/office/infopath/2007/PartnerControls">b25d140b-86ae-448b-b969-23e67271add0</TermId>
        </TermInfo>
        <TermInfo xmlns="http://schemas.microsoft.com/office/infopath/2007/PartnerControls">
          <TermName xmlns="http://schemas.microsoft.com/office/infopath/2007/PartnerControls">4 pct LIHTC</TermName>
          <TermId xmlns="http://schemas.microsoft.com/office/infopath/2007/PartnerControls">76821052-0f78-45ae-b4a9-9398f9915641</TermId>
        </TermInfo>
      </Terms>
    </ee8af9f1dbea41bda17c61d103d04e63>
    <PII xmlns="2eb58e7d-6390-4eda-b69f-e46122ec3d73">true</PII>
  </documentManagement>
</p:properties>
</file>

<file path=customXml/itemProps1.xml><?xml version="1.0" encoding="utf-8"?>
<ds:datastoreItem xmlns:ds="http://schemas.openxmlformats.org/officeDocument/2006/customXml" ds:itemID="{8BE22527-BBE5-4916-B99D-EC2E42D1C32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693F82E-2275-4523-BAC3-CF65E6A08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BA3483-3185-43E4-9F78-2DCB47DD0BF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3D6118A-88C4-4EE2-B9A1-A9BFCCFB2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58e7d-6390-4eda-b69f-e46122ec3d73"/>
    <ds:schemaRef ds:uri="26405e83-7f02-4641-b893-c1b893b4a78b"/>
    <ds:schemaRef ds:uri="771a8b78-a9f3-44a7-a1ac-acb2050877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879C7B4-6EAD-4EF5-8308-492CBE5BA9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SCHED E PAGES 1-3</vt:lpstr>
      <vt:lpstr> SCHED E PAGE 4</vt:lpstr>
      <vt:lpstr>SCH H pg1</vt:lpstr>
      <vt:lpstr> SCH H pg 2</vt:lpstr>
      <vt:lpstr>' SCH H pg 2'!Print_Area</vt:lpstr>
      <vt:lpstr>' SCHED E PAGE 4'!Print_Area</vt:lpstr>
      <vt:lpstr>'SCH H pg1'!Print_Area</vt:lpstr>
      <vt:lpstr>'SCHED E PAGES 1-3'!Print_Area</vt:lpstr>
      <vt:lpstr>' SCH H pg 2'!Print_Area_MI</vt:lpstr>
      <vt:lpstr>'SCHED E PAGES 1-3'!Print_Area_MI</vt:lpstr>
      <vt:lpstr>Print_Area_MI</vt:lpstr>
      <vt:lpstr>SCH</vt:lpstr>
    </vt:vector>
  </TitlesOfParts>
  <Company>Otis Atwell and Timberlake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QAP</dc:title>
  <dc:creator>Arran Stevens</dc:creator>
  <cp:lastModifiedBy>Rhiannon Black</cp:lastModifiedBy>
  <cp:lastPrinted>2019-04-26T13:23:44Z</cp:lastPrinted>
  <dcterms:created xsi:type="dcterms:W3CDTF">2005-06-15T14:07:54Z</dcterms:created>
  <dcterms:modified xsi:type="dcterms:W3CDTF">2024-10-02T19:21:43Z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AndName">
    <vt:lpwstr>C:\Documents and Settings\mpike\Application Data\GoFileRoom\GFROffice\docs\0000000L9C.xls</vt:lpwstr>
  </property>
  <property fmtid="{D5CDD505-2E9C-101B-9397-08002B2CF9AE}" pid="3" name="WebDocument">
    <vt:lpwstr>-1</vt:lpwstr>
  </property>
  <property fmtid="{D5CDD505-2E9C-101B-9397-08002B2CF9AE}" pid="4" name="DeleteTemporaryFile">
    <vt:lpwstr>00000012Q5.xls</vt:lpwstr>
  </property>
  <property fmtid="{D5CDD505-2E9C-101B-9397-08002B2CF9AE}" pid="5" name="GFRDocument">
    <vt:lpwstr>-1</vt:lpwstr>
  </property>
  <property fmtid="{D5CDD505-2E9C-101B-9397-08002B2CF9AE}" pid="6" name="display_urn:schemas-microsoft-com:office:office#Editor">
    <vt:lpwstr>Natasha Dube</vt:lpwstr>
  </property>
  <property fmtid="{D5CDD505-2E9C-101B-9397-08002B2CF9AE}" pid="7" name="ComplianceAssetId">
    <vt:lpwstr/>
  </property>
  <property fmtid="{D5CDD505-2E9C-101B-9397-08002B2CF9AE}" pid="8" name="SharedWithUsers">
    <vt:lpwstr/>
  </property>
  <property fmtid="{D5CDD505-2E9C-101B-9397-08002B2CF9AE}" pid="9" name="display_urn:schemas-microsoft-com:office:office#Author">
    <vt:lpwstr>Natasha Dube</vt:lpwstr>
  </property>
  <property fmtid="{D5CDD505-2E9C-101B-9397-08002B2CF9AE}" pid="10" name="ContentTypeId">
    <vt:lpwstr>0x01010062EF7C8435B66B49AF2BBF5961AF15CC</vt:lpwstr>
  </property>
  <property fmtid="{D5CDD505-2E9C-101B-9397-08002B2CF9AE}" pid="11" name="NHHFA Funding">
    <vt:lpwstr>7;#9 pct LIHTC|b25d140b-86ae-448b-b969-23e67271add0;#5;#4 pct LIHTC|76821052-0f78-45ae-b4a9-9398f9915641</vt:lpwstr>
  </property>
</Properties>
</file>