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hfa.sharepoint.com/sites/MD_DevelopmentandGrantsTeam/Shared Documents/General/Rules, Policies and Other Procedures/Construction Rules HFA 111/FINAL RULES_Do Not Delete or Revise/"/>
    </mc:Choice>
  </mc:AlternateContent>
  <xr:revisionPtr revIDLastSave="624" documentId="8_{29915913-33E5-41AC-B921-676BD6713193}" xr6:coauthVersionLast="47" xr6:coauthVersionMax="47" xr10:uidLastSave="{B5654CA6-1B94-4169-918B-8A8C81171E94}"/>
  <bookViews>
    <workbookView xWindow="-120" yWindow="-120" windowWidth="29040" windowHeight="15720" xr2:uid="{00000000-000D-0000-FFFF-FFFF00000000}"/>
  </bookViews>
  <sheets>
    <sheet name="CM Scoring Matrix" sheetId="13" r:id="rId1"/>
    <sheet name="CM Scoring Matrix-EXAMPLE" sheetId="14" state="hidden" r:id="rId2"/>
    <sheet name="CM Scoring-Example" sheetId="10" state="hidden" r:id="rId3"/>
    <sheet name="CM Bid Form" sheetId="11" state="hidden" r:id="rId4"/>
  </sheets>
  <definedNames>
    <definedName name="_xlnm.Print_Area" localSheetId="0">'CM Scoring Matrix'!$A$1:$G$59</definedName>
    <definedName name="_xlnm.Print_Area" localSheetId="1">'CM Scoring Matrix-EXAMPLE'!$B$2:$G$59</definedName>
    <definedName name="_xlnm.Print_Area" localSheetId="2">'CM Scoring-Example'!$A$1:$H$58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4" l="1"/>
  <c r="G55" i="14"/>
  <c r="F55" i="14"/>
  <c r="E55" i="14"/>
  <c r="G37" i="14"/>
  <c r="F37" i="14"/>
  <c r="G29" i="14"/>
  <c r="F29" i="14"/>
  <c r="E29" i="14"/>
  <c r="G15" i="14"/>
  <c r="G16" i="14" s="1"/>
  <c r="F15" i="14"/>
  <c r="F16" i="14" s="1"/>
  <c r="E15" i="14"/>
  <c r="E16" i="14" s="1"/>
  <c r="G55" i="13"/>
  <c r="F55" i="13"/>
  <c r="E55" i="13"/>
  <c r="G37" i="13"/>
  <c r="F37" i="13"/>
  <c r="E37" i="13"/>
  <c r="G29" i="13"/>
  <c r="F29" i="13"/>
  <c r="E29" i="13"/>
  <c r="G15" i="13"/>
  <c r="G16" i="13" s="1"/>
  <c r="F15" i="13"/>
  <c r="F16" i="13" s="1"/>
  <c r="E15" i="13"/>
  <c r="E16" i="13" s="1"/>
  <c r="G14" i="10"/>
  <c r="G15" i="10" s="1"/>
  <c r="G57" i="10" s="1"/>
  <c r="F14" i="10"/>
  <c r="F15" i="10" s="1"/>
  <c r="F57" i="10" s="1"/>
  <c r="E14" i="10"/>
  <c r="E15" i="10" s="1"/>
  <c r="E57" i="10" s="1"/>
  <c r="B16" i="11"/>
  <c r="B13" i="11"/>
  <c r="B18" i="11" s="1"/>
  <c r="F58" i="14" l="1"/>
  <c r="E58" i="14"/>
  <c r="G58" i="14"/>
  <c r="E58" i="13"/>
  <c r="F58" i="13"/>
  <c r="G58" i="13"/>
</calcChain>
</file>

<file path=xl/sharedStrings.xml><?xml version="1.0" encoding="utf-8"?>
<sst xmlns="http://schemas.openxmlformats.org/spreadsheetml/2006/main" count="241" uniqueCount="111">
  <si>
    <t>Construction Management Selection Worksheet</t>
  </si>
  <si>
    <t>Project Name:</t>
  </si>
  <si>
    <t>Steven Apartments, Colebrook, NH</t>
  </si>
  <si>
    <t>Date Completed:</t>
  </si>
  <si>
    <t>Bid Points (up to 50 points)</t>
  </si>
  <si>
    <t>Formula</t>
  </si>
  <si>
    <t>Contractor</t>
  </si>
  <si>
    <t>Miller Const.</t>
  </si>
  <si>
    <t>Ligety Const.</t>
  </si>
  <si>
    <t>Vonn Const.</t>
  </si>
  <si>
    <t>A</t>
  </si>
  <si>
    <t>Maximum points for low bid</t>
  </si>
  <si>
    <t>B</t>
  </si>
  <si>
    <r>
      <rPr>
        <b/>
        <sz val="11"/>
        <color rgb="FF000000"/>
        <rFont val="Arial"/>
        <family val="2"/>
      </rPr>
      <t xml:space="preserve">Input </t>
    </r>
    <r>
      <rPr>
        <sz val="11"/>
        <color rgb="FF000000"/>
        <rFont val="Arial"/>
        <family val="2"/>
      </rPr>
      <t>the low bid dollar amount</t>
    </r>
  </si>
  <si>
    <t>C</t>
  </si>
  <si>
    <r>
      <rPr>
        <b/>
        <sz val="11"/>
        <color rgb="FF000000"/>
        <rFont val="Arial"/>
        <family val="2"/>
      </rPr>
      <t>Input</t>
    </r>
    <r>
      <rPr>
        <sz val="11"/>
        <color rgb="FF000000"/>
        <rFont val="Arial"/>
        <family val="2"/>
      </rPr>
      <t xml:space="preserve"> contractor's bid</t>
    </r>
  </si>
  <si>
    <t>E = (C/B)-1</t>
  </si>
  <si>
    <t>% above low bid</t>
  </si>
  <si>
    <t>F = A*(1-E)</t>
  </si>
  <si>
    <t>Points awarded (inverse of % above low bid x maximum points)</t>
  </si>
  <si>
    <t>Other Selection Criteria (Maximum 50 Points in Total)</t>
  </si>
  <si>
    <t>Team and Experience (up to 30 points)</t>
  </si>
  <si>
    <t>Company Considerations:</t>
  </si>
  <si>
    <t>Discuss similar completed projects within the last five years.</t>
  </si>
  <si>
    <t>Discuss your approach and why you are a good fit for this project.</t>
  </si>
  <si>
    <t>Are you involved in any litigation? If so, discuss.</t>
  </si>
  <si>
    <t>Key Personnel - provide resumes and discuss their roles.</t>
  </si>
  <si>
    <t>Project Executive, if warranted</t>
  </si>
  <si>
    <t>Estimator/Project Manager/Project Superintendent</t>
  </si>
  <si>
    <t>General Superintendent, if warranted</t>
  </si>
  <si>
    <t>Other key personnel</t>
  </si>
  <si>
    <t>Points awarded</t>
  </si>
  <si>
    <t>Preconstruction Services (up to 10 points)</t>
  </si>
  <si>
    <t>Discuss at what stages estimates will be provided.</t>
  </si>
  <si>
    <t>Provide an example of a GMP estimate (not a schedule of values).</t>
  </si>
  <si>
    <t>Provide an example of how subcontractor bids are presented to the owner and NH Housing.</t>
  </si>
  <si>
    <t>Discuss the proposed contingency and what it will be used for.</t>
  </si>
  <si>
    <t>Talk about your philosophy on bonding subcontractors.</t>
  </si>
  <si>
    <t>Contract Administration (up to 10 points)</t>
  </si>
  <si>
    <t>Accounting:</t>
  </si>
  <si>
    <t xml:space="preserve">  Discuss how costs are reported. Do you provide cost to complete reports?</t>
  </si>
  <si>
    <t xml:space="preserve">  Talk about what "open book" means to you.</t>
  </si>
  <si>
    <t>Safety:</t>
  </si>
  <si>
    <t xml:space="preserve">  Talk about your safety program and how it is enforced.</t>
  </si>
  <si>
    <t xml:space="preserve">  What is your Experience Modification Rate?</t>
  </si>
  <si>
    <t>Experience with federal programs (as applicable):</t>
  </si>
  <si>
    <t xml:space="preserve">    Davis-Bacon;</t>
  </si>
  <si>
    <t xml:space="preserve">    Section 3; and  </t>
  </si>
  <si>
    <t xml:space="preserve">   Lead Abatement.</t>
  </si>
  <si>
    <t>Closeout:</t>
  </si>
  <si>
    <t xml:space="preserve">  Walk through the procedure and the personnel involved.</t>
  </si>
  <si>
    <t xml:space="preserve">  Describe your warranty process.</t>
  </si>
  <si>
    <t>Total Points</t>
  </si>
  <si>
    <t>Bid Form - Construction Management</t>
  </si>
  <si>
    <t>Project:</t>
  </si>
  <si>
    <t xml:space="preserve"> </t>
  </si>
  <si>
    <t xml:space="preserve">Assumed Budget: </t>
  </si>
  <si>
    <t>Duration:</t>
  </si>
  <si>
    <t xml:space="preserve"> Months</t>
  </si>
  <si>
    <t>Pre-construction Services</t>
  </si>
  <si>
    <t>General Conditions (12 months)</t>
  </si>
  <si>
    <t>Fee %</t>
  </si>
  <si>
    <t>D</t>
  </si>
  <si>
    <t>Fee $</t>
  </si>
  <si>
    <t>E = D x A</t>
  </si>
  <si>
    <t>Bonding %</t>
  </si>
  <si>
    <t>F</t>
  </si>
  <si>
    <t>Bonding $</t>
  </si>
  <si>
    <t>G = F x A</t>
  </si>
  <si>
    <t>CM Bid Total $</t>
  </si>
  <si>
    <t>H = B + C + E + G</t>
  </si>
  <si>
    <t>Date Submitted:</t>
  </si>
  <si>
    <t>Company:</t>
  </si>
  <si>
    <t>Address:</t>
  </si>
  <si>
    <t>Signature:</t>
  </si>
  <si>
    <t>Printed Name:</t>
  </si>
  <si>
    <t>Proposed Change Order %</t>
  </si>
  <si>
    <t>Proposed Hourly Rates ($/Hour):</t>
  </si>
  <si>
    <t xml:space="preserve">  Project Manager</t>
  </si>
  <si>
    <t xml:space="preserve">  Superintendent</t>
  </si>
  <si>
    <t xml:space="preserve">  Carpenter</t>
  </si>
  <si>
    <t xml:space="preserve">  Laborer</t>
  </si>
  <si>
    <t>Bids - Dollar Amounts (50 Points)</t>
  </si>
  <si>
    <t>Each contractor will be evaluated on a 0 to 100 point score. The contractor's must be scored from 0 to the maximum number of points for each category.</t>
  </si>
  <si>
    <t>Other Selection Criteria (Maximum 50 Points Total)</t>
  </si>
  <si>
    <t>Each contractor will be evaluated on a 0 to 100 point score. The contractor's must be scored from 0 to the maximum number of points for each category. Complete all fields in green.</t>
  </si>
  <si>
    <t xml:space="preserve">Discuss similar completed projects within the last five years. </t>
  </si>
  <si>
    <t>Discuss how costs are reported. Do you provide cost to complete reports?</t>
  </si>
  <si>
    <t>0 to 6 points</t>
  </si>
  <si>
    <t>0 to 8 points</t>
  </si>
  <si>
    <t>0 to 2 points</t>
  </si>
  <si>
    <t>0 to 3 points</t>
  </si>
  <si>
    <t>0 to 1 point</t>
  </si>
  <si>
    <t>Provide an example of a requisition.</t>
  </si>
  <si>
    <t>Talk about what "open book" means to you.</t>
  </si>
  <si>
    <t>Talk about your safety program and how it is enforced.</t>
  </si>
  <si>
    <t>What is your Experience Modification Rate?</t>
  </si>
  <si>
    <t>Davis-Bacon;</t>
  </si>
  <si>
    <t xml:space="preserve">Section 3; and  </t>
  </si>
  <si>
    <t>Lead Abatement.</t>
  </si>
  <si>
    <t>Walk through the procedure and the personnel involved.</t>
  </si>
  <si>
    <t>Describe your warranty process.</t>
  </si>
  <si>
    <t>Team and Experience (up to 30 points per contractor)</t>
  </si>
  <si>
    <t>Preconstruction Services (up to 10 points per contractor)</t>
  </si>
  <si>
    <t>Contract Administration (up to 10 points per contractor)</t>
  </si>
  <si>
    <t>ABC Apartments</t>
  </si>
  <si>
    <t>One Constr. Company</t>
  </si>
  <si>
    <t>Two Constr. Company</t>
  </si>
  <si>
    <t>Three Constr. Company</t>
  </si>
  <si>
    <t>Appendix A - Construction Management Selection Worksheet</t>
  </si>
  <si>
    <t>Each contractor will be evaluated on a 0 to 100 point score. The contractor's must be scored from 0 to the maximum number of points for each category. The contractor with the most points will be awareded the project. Complete all fields in green.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</si>
</sst>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&quot;$&quot;* #,##0_);_(&quot;$&quot;* \(#,##0\);_(&quot;$&quot;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/>
    <xf numFmtId="165" fontId="6" fillId="0" borderId="1" xfId="1" applyNumberFormat="1" applyFont="1" applyBorder="1"/>
    <xf numFmtId="0" fontId="6" fillId="0" borderId="1" xfId="0" applyFont="1" applyBorder="1"/>
    <xf numFmtId="0" fontId="6" fillId="0" borderId="0" xfId="0" quotePrefix="1" applyFont="1"/>
    <xf numFmtId="0" fontId="6" fillId="0" borderId="1" xfId="0" applyFont="1" applyBorder="1" applyAlignment="1">
      <alignment wrapText="1"/>
    </xf>
    <xf numFmtId="10" fontId="6" fillId="0" borderId="1" xfId="2" applyNumberFormat="1" applyFont="1" applyBorder="1"/>
    <xf numFmtId="0" fontId="6" fillId="2" borderId="1" xfId="0" applyFont="1" applyFill="1" applyBorder="1"/>
    <xf numFmtId="0" fontId="6" fillId="0" borderId="0" xfId="0" applyFont="1" applyAlignment="1">
      <alignment horizontal="right"/>
    </xf>
    <xf numFmtId="0" fontId="3" fillId="0" borderId="1" xfId="0" applyFont="1" applyBorder="1"/>
    <xf numFmtId="43" fontId="3" fillId="0" borderId="1" xfId="0" applyNumberFormat="1" applyFont="1" applyBorder="1"/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wrapText="1"/>
    </xf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0" xfId="3" applyFont="1" applyBorder="1"/>
    <xf numFmtId="165" fontId="2" fillId="0" borderId="0" xfId="1" applyNumberFormat="1" applyFont="1" applyBorder="1"/>
    <xf numFmtId="165" fontId="2" fillId="0" borderId="6" xfId="1" applyNumberFormat="1" applyFont="1" applyBorder="1"/>
    <xf numFmtId="10" fontId="2" fillId="0" borderId="0" xfId="2" applyNumberFormat="1" applyFont="1" applyBorder="1"/>
    <xf numFmtId="10" fontId="2" fillId="0" borderId="6" xfId="2" applyNumberFormat="1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Alignment="1">
      <alignment wrapText="1"/>
    </xf>
    <xf numFmtId="0" fontId="2" fillId="0" borderId="8" xfId="0" applyFont="1" applyBorder="1"/>
    <xf numFmtId="14" fontId="2" fillId="0" borderId="0" xfId="0" applyNumberFormat="1" applyFont="1"/>
    <xf numFmtId="0" fontId="3" fillId="3" borderId="1" xfId="0" applyFont="1" applyFill="1" applyBorder="1"/>
    <xf numFmtId="43" fontId="3" fillId="3" borderId="1" xfId="0" applyNumberFormat="1" applyFont="1" applyFill="1" applyBorder="1"/>
    <xf numFmtId="0" fontId="8" fillId="0" borderId="0" xfId="0" applyFont="1"/>
    <xf numFmtId="0" fontId="2" fillId="4" borderId="5" xfId="0" applyFont="1" applyFill="1" applyBorder="1"/>
    <xf numFmtId="0" fontId="2" fillId="4" borderId="0" xfId="0" applyFont="1" applyFill="1"/>
    <xf numFmtId="10" fontId="2" fillId="0" borderId="1" xfId="2" applyNumberFormat="1" applyFont="1" applyBorder="1"/>
    <xf numFmtId="166" fontId="3" fillId="0" borderId="1" xfId="0" applyNumberFormat="1" applyFont="1" applyBorder="1"/>
    <xf numFmtId="166" fontId="3" fillId="0" borderId="1" xfId="3" applyNumberFormat="1" applyFont="1" applyBorder="1"/>
    <xf numFmtId="166" fontId="3" fillId="3" borderId="1" xfId="0" applyNumberFormat="1" applyFont="1" applyFill="1" applyBorder="1"/>
    <xf numFmtId="0" fontId="2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0" fontId="2" fillId="5" borderId="9" xfId="0" applyFont="1" applyFill="1" applyBorder="1" applyProtection="1">
      <protection locked="0"/>
    </xf>
    <xf numFmtId="14" fontId="2" fillId="5" borderId="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Font="1" applyFill="1" applyBorder="1" applyProtection="1">
      <protection locked="0"/>
    </xf>
    <xf numFmtId="165" fontId="2" fillId="5" borderId="1" xfId="1" applyNumberFormat="1" applyFont="1" applyFill="1" applyBorder="1" applyProtection="1">
      <protection locked="0"/>
    </xf>
    <xf numFmtId="165" fontId="3" fillId="5" borderId="1" xfId="1" applyNumberFormat="1" applyFont="1" applyFill="1" applyBorder="1" applyProtection="1">
      <protection locked="0"/>
    </xf>
    <xf numFmtId="0" fontId="2" fillId="6" borderId="1" xfId="0" applyFont="1" applyFill="1" applyBorder="1"/>
    <xf numFmtId="0" fontId="9" fillId="0" borderId="0" xfId="0" applyFont="1"/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2C0A-DF03-43DE-AD67-0975BEF9CBA4}">
  <sheetPr>
    <pageSetUpPr fitToPage="1"/>
  </sheetPr>
  <dimension ref="B1:H58"/>
  <sheetViews>
    <sheetView tabSelected="1" zoomScaleNormal="100" workbookViewId="0"/>
  </sheetViews>
  <sheetFormatPr defaultColWidth="9.140625" defaultRowHeight="14.25" x14ac:dyDescent="0.2"/>
  <cols>
    <col min="1" max="1" width="4.85546875" style="1" customWidth="1"/>
    <col min="2" max="2" width="14.85546875" style="1" customWidth="1"/>
    <col min="3" max="3" width="51" style="1" customWidth="1"/>
    <col min="4" max="4" width="20.7109375" style="1" customWidth="1"/>
    <col min="5" max="5" width="12.7109375" style="1" bestFit="1" customWidth="1"/>
    <col min="6" max="6" width="14" style="1" bestFit="1" customWidth="1"/>
    <col min="7" max="7" width="12.7109375" style="1" bestFit="1" customWidth="1"/>
    <col min="8" max="16384" width="9.140625" style="1"/>
  </cols>
  <sheetData>
    <row r="1" spans="2:8" x14ac:dyDescent="0.2">
      <c r="C1" s="48"/>
      <c r="D1" s="48"/>
      <c r="E1" s="48"/>
      <c r="F1" s="48"/>
      <c r="G1" s="48"/>
      <c r="H1" s="48"/>
    </row>
    <row r="2" spans="2:8" ht="18.75" thickBot="1" x14ac:dyDescent="0.3">
      <c r="B2" s="51" t="s">
        <v>109</v>
      </c>
      <c r="C2" s="51"/>
      <c r="D2" s="51"/>
      <c r="E2" s="51"/>
      <c r="F2" s="51"/>
      <c r="G2" s="51"/>
    </row>
    <row r="3" spans="2:8" ht="15.75" thickBot="1" x14ac:dyDescent="0.3">
      <c r="B3" s="2" t="s">
        <v>1</v>
      </c>
      <c r="C3" s="41"/>
      <c r="D3" s="2" t="s">
        <v>3</v>
      </c>
      <c r="E3" s="42"/>
    </row>
    <row r="4" spans="2:8" x14ac:dyDescent="0.2">
      <c r="B4" s="52"/>
      <c r="C4" s="52"/>
      <c r="D4" s="14"/>
    </row>
    <row r="5" spans="2:8" x14ac:dyDescent="0.2">
      <c r="B5" s="14"/>
      <c r="C5" s="14"/>
      <c r="D5" s="14"/>
    </row>
    <row r="6" spans="2:8" ht="14.25" customHeight="1" x14ac:dyDescent="0.2">
      <c r="B6" s="53" t="s">
        <v>110</v>
      </c>
      <c r="C6" s="53"/>
      <c r="D6" s="53"/>
      <c r="E6" s="53"/>
      <c r="F6" s="53"/>
      <c r="G6" s="53"/>
    </row>
    <row r="7" spans="2:8" x14ac:dyDescent="0.2">
      <c r="B7" s="53"/>
      <c r="C7" s="53"/>
      <c r="D7" s="53"/>
      <c r="E7" s="53"/>
      <c r="F7" s="53"/>
      <c r="G7" s="53"/>
    </row>
    <row r="8" spans="2:8" x14ac:dyDescent="0.2">
      <c r="B8" s="15"/>
      <c r="C8" s="15"/>
      <c r="D8" s="15"/>
      <c r="E8" s="15"/>
      <c r="F8" s="15"/>
      <c r="G8" s="15"/>
    </row>
    <row r="9" spans="2:8" ht="15" x14ac:dyDescent="0.25">
      <c r="B9" s="54" t="s">
        <v>82</v>
      </c>
      <c r="C9" s="55"/>
      <c r="D9" s="55"/>
      <c r="E9" s="55"/>
      <c r="F9" s="55"/>
      <c r="G9" s="56"/>
    </row>
    <row r="10" spans="2:8" x14ac:dyDescent="0.2">
      <c r="B10" s="33" t="s">
        <v>4</v>
      </c>
      <c r="C10" s="34"/>
      <c r="G10" s="16"/>
    </row>
    <row r="11" spans="2:8" ht="30" customHeight="1" x14ac:dyDescent="0.2">
      <c r="B11" s="17" t="s">
        <v>5</v>
      </c>
      <c r="C11" s="18" t="s">
        <v>6</v>
      </c>
      <c r="D11" s="18"/>
      <c r="E11" s="43"/>
      <c r="F11" s="43"/>
      <c r="G11" s="43"/>
    </row>
    <row r="12" spans="2:8" ht="15" x14ac:dyDescent="0.25">
      <c r="B12" s="17" t="s">
        <v>10</v>
      </c>
      <c r="C12" s="1" t="s">
        <v>11</v>
      </c>
      <c r="D12" s="37">
        <v>50</v>
      </c>
      <c r="E12" s="47"/>
      <c r="F12" s="47"/>
      <c r="G12" s="47"/>
    </row>
    <row r="13" spans="2:8" ht="15" x14ac:dyDescent="0.25">
      <c r="B13" s="17" t="s">
        <v>12</v>
      </c>
      <c r="C13" s="32" t="s">
        <v>13</v>
      </c>
      <c r="D13" s="46"/>
      <c r="E13" s="47"/>
      <c r="F13" s="47"/>
      <c r="G13" s="47"/>
    </row>
    <row r="14" spans="2:8" ht="15" x14ac:dyDescent="0.25">
      <c r="B14" s="17" t="s">
        <v>14</v>
      </c>
      <c r="C14" s="32" t="s">
        <v>15</v>
      </c>
      <c r="E14" s="45"/>
      <c r="F14" s="45"/>
      <c r="G14" s="45"/>
    </row>
    <row r="15" spans="2:8" x14ac:dyDescent="0.2">
      <c r="B15" s="17" t="s">
        <v>16</v>
      </c>
      <c r="C15" s="1" t="s">
        <v>17</v>
      </c>
      <c r="E15" s="35" t="e">
        <f>E14/$D$13-1</f>
        <v>#DIV/0!</v>
      </c>
      <c r="F15" s="35" t="e">
        <f t="shared" ref="F15:G15" si="0">F14/$D$13-1</f>
        <v>#DIV/0!</v>
      </c>
      <c r="G15" s="35" t="e">
        <f t="shared" si="0"/>
        <v>#DIV/0!</v>
      </c>
    </row>
    <row r="16" spans="2:8" ht="15" x14ac:dyDescent="0.25">
      <c r="B16" s="25" t="s">
        <v>18</v>
      </c>
      <c r="C16" s="12" t="s">
        <v>19</v>
      </c>
      <c r="D16" s="12"/>
      <c r="E16" s="36" t="e">
        <f>$D$12*(1-E15)</f>
        <v>#DIV/0!</v>
      </c>
      <c r="F16" s="36" t="e">
        <f t="shared" ref="F16:G16" si="1">$D$12*(1-F15)</f>
        <v>#DIV/0!</v>
      </c>
      <c r="G16" s="36" t="e">
        <f t="shared" si="1"/>
        <v>#DIV/0!</v>
      </c>
    </row>
    <row r="18" spans="2:7" ht="15" x14ac:dyDescent="0.25">
      <c r="B18" s="54" t="s">
        <v>84</v>
      </c>
      <c r="C18" s="55"/>
      <c r="D18" s="55"/>
      <c r="E18" s="55"/>
      <c r="F18" s="55"/>
      <c r="G18" s="56"/>
    </row>
    <row r="19" spans="2:7" x14ac:dyDescent="0.2">
      <c r="B19" s="33" t="s">
        <v>102</v>
      </c>
      <c r="C19" s="34"/>
      <c r="G19" s="16"/>
    </row>
    <row r="20" spans="2:7" ht="15" x14ac:dyDescent="0.25">
      <c r="B20" s="26"/>
      <c r="C20" s="2" t="s">
        <v>22</v>
      </c>
      <c r="G20" s="16"/>
    </row>
    <row r="21" spans="2:7" ht="28.5" x14ac:dyDescent="0.2">
      <c r="B21" s="17">
        <v>1</v>
      </c>
      <c r="C21" s="27" t="s">
        <v>86</v>
      </c>
      <c r="D21" s="18" t="s">
        <v>88</v>
      </c>
      <c r="E21" s="44"/>
      <c r="F21" s="44"/>
      <c r="G21" s="44"/>
    </row>
    <row r="22" spans="2:7" ht="28.5" x14ac:dyDescent="0.2">
      <c r="B22" s="17">
        <v>2</v>
      </c>
      <c r="C22" s="27" t="s">
        <v>24</v>
      </c>
      <c r="D22" s="18" t="s">
        <v>89</v>
      </c>
      <c r="E22" s="44"/>
      <c r="F22" s="44"/>
      <c r="G22" s="44"/>
    </row>
    <row r="23" spans="2:7" x14ac:dyDescent="0.2">
      <c r="B23" s="17">
        <v>3</v>
      </c>
      <c r="C23" s="1" t="s">
        <v>25</v>
      </c>
      <c r="D23" s="18" t="s">
        <v>90</v>
      </c>
      <c r="E23" s="44"/>
      <c r="F23" s="44"/>
      <c r="G23" s="44"/>
    </row>
    <row r="24" spans="2:7" x14ac:dyDescent="0.2">
      <c r="B24" s="17"/>
      <c r="D24" s="18"/>
      <c r="G24" s="16"/>
    </row>
    <row r="25" spans="2:7" ht="15" x14ac:dyDescent="0.25">
      <c r="B25" s="17"/>
      <c r="C25" s="2" t="s">
        <v>26</v>
      </c>
      <c r="D25" s="18"/>
      <c r="G25" s="16"/>
    </row>
    <row r="26" spans="2:7" x14ac:dyDescent="0.2">
      <c r="B26" s="17">
        <v>4</v>
      </c>
      <c r="C26" s="1" t="s">
        <v>27</v>
      </c>
      <c r="D26" s="18" t="s">
        <v>91</v>
      </c>
      <c r="E26" s="44"/>
      <c r="F26" s="44"/>
      <c r="G26" s="44"/>
    </row>
    <row r="27" spans="2:7" x14ac:dyDescent="0.2">
      <c r="B27" s="17">
        <v>5</v>
      </c>
      <c r="C27" s="1" t="s">
        <v>28</v>
      </c>
      <c r="D27" s="18" t="s">
        <v>89</v>
      </c>
      <c r="E27" s="44"/>
      <c r="F27" s="44"/>
      <c r="G27" s="44"/>
    </row>
    <row r="28" spans="2:7" x14ac:dyDescent="0.2">
      <c r="B28" s="17">
        <v>6</v>
      </c>
      <c r="C28" s="1" t="s">
        <v>29</v>
      </c>
      <c r="D28" s="18" t="s">
        <v>91</v>
      </c>
      <c r="E28" s="44"/>
      <c r="F28" s="44"/>
      <c r="G28" s="44"/>
    </row>
    <row r="29" spans="2:7" ht="15" x14ac:dyDescent="0.25">
      <c r="B29" s="26"/>
      <c r="C29" s="12" t="s">
        <v>31</v>
      </c>
      <c r="D29" s="49"/>
      <c r="E29" s="12">
        <f>SUM(E21:E28)</f>
        <v>0</v>
      </c>
      <c r="F29" s="12">
        <f>SUM(F21:F28)</f>
        <v>0</v>
      </c>
      <c r="G29" s="12">
        <f>SUM(G21:G28)</f>
        <v>0</v>
      </c>
    </row>
    <row r="30" spans="2:7" x14ac:dyDescent="0.2">
      <c r="B30" s="26"/>
      <c r="D30" s="18"/>
      <c r="G30" s="16"/>
    </row>
    <row r="31" spans="2:7" x14ac:dyDescent="0.2">
      <c r="B31" s="33" t="s">
        <v>103</v>
      </c>
      <c r="C31" s="34"/>
      <c r="D31" s="18"/>
      <c r="G31" s="16"/>
    </row>
    <row r="32" spans="2:7" x14ac:dyDescent="0.2">
      <c r="B32" s="17">
        <v>1</v>
      </c>
      <c r="C32" s="1" t="s">
        <v>33</v>
      </c>
      <c r="D32" s="18" t="s">
        <v>90</v>
      </c>
      <c r="E32" s="44"/>
      <c r="F32" s="44"/>
      <c r="G32" s="44"/>
    </row>
    <row r="33" spans="2:7" ht="28.5" x14ac:dyDescent="0.2">
      <c r="B33" s="17">
        <v>2</v>
      </c>
      <c r="C33" s="27" t="s">
        <v>34</v>
      </c>
      <c r="D33" s="18" t="s">
        <v>90</v>
      </c>
      <c r="E33" s="44"/>
      <c r="F33" s="44"/>
      <c r="G33" s="44"/>
    </row>
    <row r="34" spans="2:7" ht="28.5" x14ac:dyDescent="0.2">
      <c r="B34" s="17">
        <v>3</v>
      </c>
      <c r="C34" s="27" t="s">
        <v>35</v>
      </c>
      <c r="D34" s="50" t="s">
        <v>90</v>
      </c>
      <c r="E34" s="44"/>
      <c r="F34" s="44"/>
      <c r="G34" s="44"/>
    </row>
    <row r="35" spans="2:7" ht="28.5" x14ac:dyDescent="0.2">
      <c r="B35" s="17">
        <v>4</v>
      </c>
      <c r="C35" s="27" t="s">
        <v>36</v>
      </c>
      <c r="D35" s="18" t="s">
        <v>90</v>
      </c>
      <c r="E35" s="44"/>
      <c r="F35" s="44"/>
      <c r="G35" s="44"/>
    </row>
    <row r="36" spans="2:7" x14ac:dyDescent="0.2">
      <c r="B36" s="17">
        <v>5</v>
      </c>
      <c r="C36" s="1" t="s">
        <v>37</v>
      </c>
      <c r="D36" s="18" t="s">
        <v>90</v>
      </c>
      <c r="E36" s="44"/>
      <c r="F36" s="44"/>
      <c r="G36" s="44"/>
    </row>
    <row r="37" spans="2:7" ht="15" x14ac:dyDescent="0.25">
      <c r="B37" s="26"/>
      <c r="C37" s="12" t="s">
        <v>31</v>
      </c>
      <c r="D37" s="49"/>
      <c r="E37" s="12">
        <f>SUM(E32:E36)</f>
        <v>0</v>
      </c>
      <c r="F37" s="12">
        <f>SUM(F32:F36)</f>
        <v>0</v>
      </c>
      <c r="G37" s="12">
        <f>SUM(G32:G36)</f>
        <v>0</v>
      </c>
    </row>
    <row r="38" spans="2:7" x14ac:dyDescent="0.2">
      <c r="B38" s="26"/>
      <c r="D38" s="18"/>
      <c r="G38" s="16"/>
    </row>
    <row r="39" spans="2:7" x14ac:dyDescent="0.2">
      <c r="B39" s="33" t="s">
        <v>104</v>
      </c>
      <c r="C39" s="34"/>
      <c r="D39" s="18"/>
      <c r="G39" s="16"/>
    </row>
    <row r="40" spans="2:7" ht="15" x14ac:dyDescent="0.25">
      <c r="B40" s="26"/>
      <c r="C40" s="2" t="s">
        <v>39</v>
      </c>
      <c r="D40" s="18"/>
      <c r="G40" s="16"/>
    </row>
    <row r="41" spans="2:7" ht="28.5" x14ac:dyDescent="0.2">
      <c r="B41" s="17">
        <v>1</v>
      </c>
      <c r="C41" s="27" t="s">
        <v>87</v>
      </c>
      <c r="D41" s="18" t="s">
        <v>92</v>
      </c>
      <c r="E41" s="44"/>
      <c r="F41" s="44"/>
      <c r="G41" s="44"/>
    </row>
    <row r="42" spans="2:7" x14ac:dyDescent="0.2">
      <c r="B42" s="17">
        <v>2</v>
      </c>
      <c r="C42" s="1" t="s">
        <v>94</v>
      </c>
      <c r="D42" s="18" t="s">
        <v>92</v>
      </c>
      <c r="E42" s="44"/>
      <c r="F42" s="44"/>
      <c r="G42" s="44"/>
    </row>
    <row r="43" spans="2:7" x14ac:dyDescent="0.2">
      <c r="B43" s="17">
        <v>3</v>
      </c>
      <c r="C43" s="1" t="s">
        <v>93</v>
      </c>
      <c r="D43" s="18" t="s">
        <v>92</v>
      </c>
      <c r="E43" s="44"/>
      <c r="F43" s="44"/>
      <c r="G43" s="44"/>
    </row>
    <row r="44" spans="2:7" ht="15" x14ac:dyDescent="0.25">
      <c r="B44" s="17"/>
      <c r="C44" s="2" t="s">
        <v>42</v>
      </c>
      <c r="D44" s="18"/>
      <c r="E44" s="39"/>
      <c r="F44" s="39"/>
      <c r="G44" s="40"/>
    </row>
    <row r="45" spans="2:7" ht="28.5" x14ac:dyDescent="0.2">
      <c r="B45" s="17">
        <v>4</v>
      </c>
      <c r="C45" s="27" t="s">
        <v>95</v>
      </c>
      <c r="D45" s="18" t="s">
        <v>92</v>
      </c>
      <c r="E45" s="44"/>
      <c r="F45" s="44"/>
      <c r="G45" s="44"/>
    </row>
    <row r="46" spans="2:7" x14ac:dyDescent="0.2">
      <c r="B46" s="17">
        <v>5</v>
      </c>
      <c r="C46" s="1" t="s">
        <v>96</v>
      </c>
      <c r="D46" s="18" t="s">
        <v>92</v>
      </c>
      <c r="E46" s="44"/>
      <c r="F46" s="44"/>
      <c r="G46" s="44"/>
    </row>
    <row r="47" spans="2:7" ht="15" x14ac:dyDescent="0.25">
      <c r="B47" s="17"/>
      <c r="C47" s="2" t="s">
        <v>45</v>
      </c>
      <c r="D47" s="18"/>
      <c r="E47" s="39"/>
      <c r="F47" s="39"/>
      <c r="G47" s="40"/>
    </row>
    <row r="48" spans="2:7" x14ac:dyDescent="0.2">
      <c r="B48" s="17">
        <v>6</v>
      </c>
      <c r="C48" s="1" t="s">
        <v>97</v>
      </c>
      <c r="D48" s="18" t="s">
        <v>92</v>
      </c>
      <c r="E48" s="44"/>
      <c r="F48" s="44"/>
      <c r="G48" s="44"/>
    </row>
    <row r="49" spans="2:7" x14ac:dyDescent="0.2">
      <c r="B49" s="17">
        <v>7</v>
      </c>
      <c r="C49" s="1" t="s">
        <v>98</v>
      </c>
      <c r="D49" s="18" t="s">
        <v>92</v>
      </c>
      <c r="E49" s="44"/>
      <c r="F49" s="44"/>
      <c r="G49" s="44"/>
    </row>
    <row r="50" spans="2:7" x14ac:dyDescent="0.2">
      <c r="B50" s="17">
        <v>8</v>
      </c>
      <c r="C50" s="1" t="s">
        <v>99</v>
      </c>
      <c r="D50" s="18" t="s">
        <v>92</v>
      </c>
      <c r="E50" s="44"/>
      <c r="F50" s="44"/>
      <c r="G50" s="44"/>
    </row>
    <row r="51" spans="2:7" ht="15" x14ac:dyDescent="0.25">
      <c r="B51" s="17"/>
      <c r="C51" s="2" t="s">
        <v>49</v>
      </c>
      <c r="D51" s="18"/>
      <c r="E51" s="39"/>
      <c r="F51" s="39"/>
      <c r="G51" s="40"/>
    </row>
    <row r="52" spans="2:7" ht="28.5" x14ac:dyDescent="0.2">
      <c r="B52" s="17">
        <v>9</v>
      </c>
      <c r="C52" s="27" t="s">
        <v>100</v>
      </c>
      <c r="D52" s="18" t="s">
        <v>92</v>
      </c>
      <c r="E52" s="44"/>
      <c r="F52" s="44"/>
      <c r="G52" s="44"/>
    </row>
    <row r="53" spans="2:7" x14ac:dyDescent="0.2">
      <c r="B53" s="17">
        <v>10</v>
      </c>
      <c r="C53" s="1" t="s">
        <v>101</v>
      </c>
      <c r="D53" s="18" t="s">
        <v>92</v>
      </c>
      <c r="E53" s="44"/>
      <c r="F53" s="44"/>
      <c r="G53" s="44"/>
    </row>
    <row r="54" spans="2:7" x14ac:dyDescent="0.2">
      <c r="B54" s="26"/>
      <c r="G54" s="16"/>
    </row>
    <row r="55" spans="2:7" ht="15" x14ac:dyDescent="0.25">
      <c r="B55" s="26"/>
      <c r="C55" s="12" t="s">
        <v>31</v>
      </c>
      <c r="D55" s="12"/>
      <c r="E55" s="12">
        <f>SUM(E41:E53)</f>
        <v>0</v>
      </c>
      <c r="F55" s="12">
        <f>SUM(F41:F53)</f>
        <v>0</v>
      </c>
      <c r="G55" s="12">
        <f>SUM(G41:G53)</f>
        <v>0</v>
      </c>
    </row>
    <row r="56" spans="2:7" x14ac:dyDescent="0.2">
      <c r="B56" s="26"/>
      <c r="G56" s="16"/>
    </row>
    <row r="57" spans="2:7" x14ac:dyDescent="0.2">
      <c r="B57" s="26"/>
      <c r="G57" s="16"/>
    </row>
    <row r="58" spans="2:7" ht="15" x14ac:dyDescent="0.25">
      <c r="B58" s="28"/>
      <c r="C58" s="30" t="s">
        <v>52</v>
      </c>
      <c r="D58" s="30"/>
      <c r="E58" s="38" t="e">
        <f>E55+E37+E29+E16</f>
        <v>#DIV/0!</v>
      </c>
      <c r="F58" s="38" t="e">
        <f>F55+F37+F29+F16</f>
        <v>#DIV/0!</v>
      </c>
      <c r="G58" s="38" t="e">
        <f>G55+G37+G29+G16</f>
        <v>#DIV/0!</v>
      </c>
    </row>
  </sheetData>
  <mergeCells count="5">
    <mergeCell ref="B2:G2"/>
    <mergeCell ref="B4:C4"/>
    <mergeCell ref="B6:G7"/>
    <mergeCell ref="B9:G9"/>
    <mergeCell ref="B18:G18"/>
  </mergeCells>
  <pageMargins left="0.5" right="0.5" top="0.75" bottom="0.75" header="0.5" footer="0.5"/>
  <pageSetup scale="71" orientation="portrait" r:id="rId1"/>
  <headerFooter>
    <oddFooter>&amp;L&amp;"Arial,Italic"&amp;9NH Housing Appendix A to HFA 111 Design and Construction Policy Rules&amp;R&amp;"Arial,Regular"&amp;9Page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6E82A-FBB6-4221-94EE-2F630B478A41}">
  <sheetPr>
    <pageSetUpPr fitToPage="1"/>
  </sheetPr>
  <dimension ref="B1:H58"/>
  <sheetViews>
    <sheetView zoomScaleNormal="100" workbookViewId="0"/>
  </sheetViews>
  <sheetFormatPr defaultColWidth="9.140625" defaultRowHeight="14.25" x14ac:dyDescent="0.2"/>
  <cols>
    <col min="1" max="1" width="4.85546875" style="1" customWidth="1"/>
    <col min="2" max="2" width="14.85546875" style="1" customWidth="1"/>
    <col min="3" max="3" width="51" style="1" customWidth="1"/>
    <col min="4" max="4" width="20.7109375" style="1" customWidth="1"/>
    <col min="5" max="5" width="12.7109375" style="1" bestFit="1" customWidth="1"/>
    <col min="6" max="6" width="13.28515625" style="1" bestFit="1" customWidth="1"/>
    <col min="7" max="7" width="12.7109375" style="1" bestFit="1" customWidth="1"/>
    <col min="8" max="16384" width="9.140625" style="1"/>
  </cols>
  <sheetData>
    <row r="1" spans="2:8" x14ac:dyDescent="0.2">
      <c r="C1" s="48"/>
      <c r="D1" s="48"/>
      <c r="E1" s="48"/>
      <c r="F1" s="48"/>
      <c r="G1" s="48"/>
      <c r="H1" s="48"/>
    </row>
    <row r="2" spans="2:8" ht="18.75" thickBot="1" x14ac:dyDescent="0.3">
      <c r="B2" s="51" t="s">
        <v>109</v>
      </c>
      <c r="C2" s="51"/>
      <c r="D2" s="51"/>
      <c r="E2" s="51"/>
      <c r="F2" s="51"/>
      <c r="G2" s="51"/>
    </row>
    <row r="3" spans="2:8" ht="15.75" thickBot="1" x14ac:dyDescent="0.3">
      <c r="B3" s="2" t="s">
        <v>1</v>
      </c>
      <c r="C3" s="41" t="s">
        <v>105</v>
      </c>
      <c r="D3" s="2" t="s">
        <v>3</v>
      </c>
      <c r="E3" s="42">
        <v>45385</v>
      </c>
    </row>
    <row r="4" spans="2:8" x14ac:dyDescent="0.2">
      <c r="B4" s="52"/>
      <c r="C4" s="52"/>
      <c r="D4" s="14"/>
    </row>
    <row r="5" spans="2:8" x14ac:dyDescent="0.2">
      <c r="B5" s="14"/>
      <c r="C5" s="14"/>
      <c r="D5" s="14"/>
    </row>
    <row r="6" spans="2:8" ht="14.25" customHeight="1" x14ac:dyDescent="0.2">
      <c r="B6" s="53" t="s">
        <v>85</v>
      </c>
      <c r="C6" s="53"/>
      <c r="D6" s="53"/>
      <c r="E6" s="53"/>
      <c r="F6" s="53"/>
      <c r="G6" s="53"/>
    </row>
    <row r="7" spans="2:8" x14ac:dyDescent="0.2">
      <c r="B7" s="53"/>
      <c r="C7" s="53"/>
      <c r="D7" s="53"/>
      <c r="E7" s="53"/>
      <c r="F7" s="53"/>
      <c r="G7" s="53"/>
    </row>
    <row r="8" spans="2:8" x14ac:dyDescent="0.2">
      <c r="B8" s="15"/>
      <c r="C8" s="15"/>
      <c r="D8" s="15"/>
      <c r="E8" s="15"/>
      <c r="F8" s="15"/>
      <c r="G8" s="15"/>
    </row>
    <row r="9" spans="2:8" ht="15" x14ac:dyDescent="0.25">
      <c r="B9" s="54" t="s">
        <v>82</v>
      </c>
      <c r="C9" s="55"/>
      <c r="D9" s="55"/>
      <c r="E9" s="55"/>
      <c r="F9" s="55"/>
      <c r="G9" s="56"/>
    </row>
    <row r="10" spans="2:8" x14ac:dyDescent="0.2">
      <c r="B10" s="33" t="s">
        <v>4</v>
      </c>
      <c r="C10" s="34"/>
      <c r="G10" s="16"/>
    </row>
    <row r="11" spans="2:8" ht="42.75" x14ac:dyDescent="0.2">
      <c r="B11" s="17" t="s">
        <v>5</v>
      </c>
      <c r="C11" s="18" t="s">
        <v>6</v>
      </c>
      <c r="D11" s="18"/>
      <c r="E11" s="43" t="s">
        <v>106</v>
      </c>
      <c r="F11" s="43" t="s">
        <v>107</v>
      </c>
      <c r="G11" s="43" t="s">
        <v>108</v>
      </c>
    </row>
    <row r="12" spans="2:8" ht="15" x14ac:dyDescent="0.25">
      <c r="B12" s="17" t="s">
        <v>10</v>
      </c>
      <c r="C12" s="1" t="s">
        <v>11</v>
      </c>
      <c r="D12" s="37">
        <v>50</v>
      </c>
      <c r="E12" s="47"/>
      <c r="F12" s="47"/>
      <c r="G12" s="47"/>
    </row>
    <row r="13" spans="2:8" ht="15" x14ac:dyDescent="0.25">
      <c r="B13" s="17" t="s">
        <v>12</v>
      </c>
      <c r="C13" s="32" t="s">
        <v>13</v>
      </c>
      <c r="D13" s="46">
        <v>1505100</v>
      </c>
      <c r="E13" s="47"/>
      <c r="F13" s="47"/>
      <c r="G13" s="47"/>
    </row>
    <row r="14" spans="2:8" ht="15" x14ac:dyDescent="0.25">
      <c r="B14" s="17" t="s">
        <v>14</v>
      </c>
      <c r="C14" s="32" t="s">
        <v>15</v>
      </c>
      <c r="E14" s="45">
        <v>1625000</v>
      </c>
      <c r="F14" s="45">
        <v>2000000</v>
      </c>
      <c r="G14" s="45">
        <v>1505100</v>
      </c>
    </row>
    <row r="15" spans="2:8" x14ac:dyDescent="0.2">
      <c r="B15" s="17" t="s">
        <v>16</v>
      </c>
      <c r="C15" s="1" t="s">
        <v>17</v>
      </c>
      <c r="E15" s="35">
        <f>E14/$D$13-1</f>
        <v>7.9662480898279098E-2</v>
      </c>
      <c r="F15" s="35">
        <f t="shared" ref="F15:G15" si="0">F14/$D$13-1</f>
        <v>0.32881536110557441</v>
      </c>
      <c r="G15" s="35">
        <f t="shared" si="0"/>
        <v>0</v>
      </c>
    </row>
    <row r="16" spans="2:8" ht="15" x14ac:dyDescent="0.25">
      <c r="B16" s="25" t="s">
        <v>18</v>
      </c>
      <c r="C16" s="12" t="s">
        <v>19</v>
      </c>
      <c r="D16" s="12"/>
      <c r="E16" s="36">
        <f>$D$12*(1-E15)</f>
        <v>46.016875955086043</v>
      </c>
      <c r="F16" s="36">
        <f t="shared" ref="F16:G16" si="1">$D$12*(1-F15)</f>
        <v>33.559231944721276</v>
      </c>
      <c r="G16" s="36">
        <f t="shared" si="1"/>
        <v>50</v>
      </c>
    </row>
    <row r="18" spans="2:7" ht="15" x14ac:dyDescent="0.25">
      <c r="B18" s="54" t="s">
        <v>84</v>
      </c>
      <c r="C18" s="55"/>
      <c r="D18" s="55"/>
      <c r="E18" s="55"/>
      <c r="F18" s="55"/>
      <c r="G18" s="56"/>
    </row>
    <row r="19" spans="2:7" x14ac:dyDescent="0.2">
      <c r="B19" s="33" t="s">
        <v>102</v>
      </c>
      <c r="C19" s="34"/>
      <c r="G19" s="16"/>
    </row>
    <row r="20" spans="2:7" ht="15" x14ac:dyDescent="0.25">
      <c r="B20" s="26"/>
      <c r="C20" s="2" t="s">
        <v>22</v>
      </c>
      <c r="G20" s="16"/>
    </row>
    <row r="21" spans="2:7" ht="28.5" x14ac:dyDescent="0.2">
      <c r="B21" s="17">
        <v>1</v>
      </c>
      <c r="C21" s="27" t="s">
        <v>86</v>
      </c>
      <c r="D21" s="18" t="s">
        <v>88</v>
      </c>
      <c r="E21" s="44">
        <v>3</v>
      </c>
      <c r="F21" s="44">
        <v>5</v>
      </c>
      <c r="G21" s="44">
        <v>6</v>
      </c>
    </row>
    <row r="22" spans="2:7" ht="28.5" x14ac:dyDescent="0.2">
      <c r="B22" s="17">
        <v>2</v>
      </c>
      <c r="C22" s="27" t="s">
        <v>24</v>
      </c>
      <c r="D22" s="18" t="s">
        <v>89</v>
      </c>
      <c r="E22" s="44">
        <v>8</v>
      </c>
      <c r="F22" s="44">
        <v>7</v>
      </c>
      <c r="G22" s="44">
        <v>8</v>
      </c>
    </row>
    <row r="23" spans="2:7" x14ac:dyDescent="0.2">
      <c r="B23" s="17">
        <v>3</v>
      </c>
      <c r="C23" s="1" t="s">
        <v>25</v>
      </c>
      <c r="D23" s="18" t="s">
        <v>90</v>
      </c>
      <c r="E23" s="44">
        <v>2</v>
      </c>
      <c r="F23" s="44">
        <v>2</v>
      </c>
      <c r="G23" s="44">
        <v>2</v>
      </c>
    </row>
    <row r="24" spans="2:7" x14ac:dyDescent="0.2">
      <c r="B24" s="17"/>
      <c r="D24" s="18"/>
      <c r="G24" s="16"/>
    </row>
    <row r="25" spans="2:7" ht="15" x14ac:dyDescent="0.25">
      <c r="B25" s="17"/>
      <c r="C25" s="2" t="s">
        <v>26</v>
      </c>
      <c r="D25" s="18"/>
      <c r="G25" s="16"/>
    </row>
    <row r="26" spans="2:7" x14ac:dyDescent="0.2">
      <c r="B26" s="17">
        <v>4</v>
      </c>
      <c r="C26" s="1" t="s">
        <v>27</v>
      </c>
      <c r="D26" s="18" t="s">
        <v>91</v>
      </c>
      <c r="E26" s="44">
        <v>3</v>
      </c>
      <c r="F26" s="44">
        <v>3</v>
      </c>
      <c r="G26" s="44">
        <v>3</v>
      </c>
    </row>
    <row r="27" spans="2:7" x14ac:dyDescent="0.2">
      <c r="B27" s="17">
        <v>5</v>
      </c>
      <c r="C27" s="1" t="s">
        <v>28</v>
      </c>
      <c r="D27" s="18" t="s">
        <v>89</v>
      </c>
      <c r="E27" s="44">
        <v>7</v>
      </c>
      <c r="F27" s="44">
        <v>8</v>
      </c>
      <c r="G27" s="44">
        <v>8</v>
      </c>
    </row>
    <row r="28" spans="2:7" x14ac:dyDescent="0.2">
      <c r="B28" s="17">
        <v>6</v>
      </c>
      <c r="C28" s="1" t="s">
        <v>29</v>
      </c>
      <c r="D28" s="18" t="s">
        <v>91</v>
      </c>
      <c r="E28" s="44">
        <v>3</v>
      </c>
      <c r="F28" s="44">
        <v>3</v>
      </c>
      <c r="G28" s="44">
        <v>3</v>
      </c>
    </row>
    <row r="29" spans="2:7" ht="15" x14ac:dyDescent="0.25">
      <c r="B29" s="26"/>
      <c r="C29" s="12" t="s">
        <v>31</v>
      </c>
      <c r="D29" s="49"/>
      <c r="E29" s="12">
        <f>SUM(E21:E28)</f>
        <v>26</v>
      </c>
      <c r="F29" s="12">
        <f>SUM(F21:F28)</f>
        <v>28</v>
      </c>
      <c r="G29" s="12">
        <f>SUM(G21:G28)</f>
        <v>30</v>
      </c>
    </row>
    <row r="30" spans="2:7" x14ac:dyDescent="0.2">
      <c r="B30" s="26"/>
      <c r="D30" s="18"/>
      <c r="G30" s="16"/>
    </row>
    <row r="31" spans="2:7" x14ac:dyDescent="0.2">
      <c r="B31" s="33" t="s">
        <v>103</v>
      </c>
      <c r="C31" s="34"/>
      <c r="D31" s="18"/>
      <c r="G31" s="16"/>
    </row>
    <row r="32" spans="2:7" x14ac:dyDescent="0.2">
      <c r="B32" s="17">
        <v>1</v>
      </c>
      <c r="C32" s="1" t="s">
        <v>33</v>
      </c>
      <c r="D32" s="18" t="s">
        <v>90</v>
      </c>
      <c r="E32" s="44">
        <v>1</v>
      </c>
      <c r="F32" s="44">
        <v>1</v>
      </c>
      <c r="G32" s="44">
        <v>2</v>
      </c>
    </row>
    <row r="33" spans="2:7" ht="28.5" x14ac:dyDescent="0.2">
      <c r="B33" s="17">
        <v>2</v>
      </c>
      <c r="C33" s="27" t="s">
        <v>34</v>
      </c>
      <c r="D33" s="18" t="s">
        <v>90</v>
      </c>
      <c r="E33" s="44">
        <v>2</v>
      </c>
      <c r="F33" s="44">
        <v>2</v>
      </c>
      <c r="G33" s="44">
        <v>2</v>
      </c>
    </row>
    <row r="34" spans="2:7" ht="28.5" x14ac:dyDescent="0.2">
      <c r="B34" s="17">
        <v>3</v>
      </c>
      <c r="C34" s="27" t="s">
        <v>35</v>
      </c>
      <c r="D34" s="50" t="s">
        <v>90</v>
      </c>
      <c r="E34" s="44">
        <v>2</v>
      </c>
      <c r="F34" s="44">
        <v>2</v>
      </c>
      <c r="G34" s="44">
        <v>2</v>
      </c>
    </row>
    <row r="35" spans="2:7" ht="28.5" x14ac:dyDescent="0.2">
      <c r="B35" s="17">
        <v>4</v>
      </c>
      <c r="C35" s="27" t="s">
        <v>36</v>
      </c>
      <c r="D35" s="18" t="s">
        <v>90</v>
      </c>
      <c r="E35" s="44">
        <v>1</v>
      </c>
      <c r="F35" s="44">
        <v>1</v>
      </c>
      <c r="G35" s="44">
        <v>2</v>
      </c>
    </row>
    <row r="36" spans="2:7" x14ac:dyDescent="0.2">
      <c r="B36" s="17">
        <v>5</v>
      </c>
      <c r="C36" s="1" t="s">
        <v>37</v>
      </c>
      <c r="D36" s="18" t="s">
        <v>90</v>
      </c>
      <c r="E36" s="44">
        <v>2</v>
      </c>
      <c r="F36" s="44">
        <v>2</v>
      </c>
      <c r="G36" s="44">
        <v>2</v>
      </c>
    </row>
    <row r="37" spans="2:7" ht="15" x14ac:dyDescent="0.25">
      <c r="B37" s="26"/>
      <c r="C37" s="12" t="s">
        <v>31</v>
      </c>
      <c r="D37" s="49"/>
      <c r="E37" s="12">
        <f>SUM(E32:E36)</f>
        <v>8</v>
      </c>
      <c r="F37" s="12">
        <f>SUM(F32:F36)</f>
        <v>8</v>
      </c>
      <c r="G37" s="12">
        <f>SUM(G32:G36)</f>
        <v>10</v>
      </c>
    </row>
    <row r="38" spans="2:7" x14ac:dyDescent="0.2">
      <c r="B38" s="26"/>
      <c r="D38" s="18"/>
      <c r="G38" s="16"/>
    </row>
    <row r="39" spans="2:7" x14ac:dyDescent="0.2">
      <c r="B39" s="33" t="s">
        <v>104</v>
      </c>
      <c r="C39" s="34"/>
      <c r="D39" s="18"/>
      <c r="G39" s="16"/>
    </row>
    <row r="40" spans="2:7" ht="15" x14ac:dyDescent="0.25">
      <c r="B40" s="26"/>
      <c r="C40" s="2" t="s">
        <v>39</v>
      </c>
      <c r="D40" s="18"/>
      <c r="G40" s="16"/>
    </row>
    <row r="41" spans="2:7" ht="28.5" x14ac:dyDescent="0.2">
      <c r="B41" s="17">
        <v>1</v>
      </c>
      <c r="C41" s="27" t="s">
        <v>87</v>
      </c>
      <c r="D41" s="18" t="s">
        <v>92</v>
      </c>
      <c r="E41" s="44">
        <v>0</v>
      </c>
      <c r="F41" s="44">
        <v>0</v>
      </c>
      <c r="G41" s="44">
        <v>1</v>
      </c>
    </row>
    <row r="42" spans="2:7" x14ac:dyDescent="0.2">
      <c r="B42" s="17">
        <v>2</v>
      </c>
      <c r="C42" s="1" t="s">
        <v>94</v>
      </c>
      <c r="D42" s="18" t="s">
        <v>92</v>
      </c>
      <c r="E42" s="44">
        <v>1</v>
      </c>
      <c r="F42" s="44">
        <v>1</v>
      </c>
      <c r="G42" s="44">
        <v>1</v>
      </c>
    </row>
    <row r="43" spans="2:7" x14ac:dyDescent="0.2">
      <c r="B43" s="17">
        <v>3</v>
      </c>
      <c r="C43" s="1" t="s">
        <v>93</v>
      </c>
      <c r="D43" s="18" t="s">
        <v>92</v>
      </c>
      <c r="E43" s="44">
        <v>0</v>
      </c>
      <c r="F43" s="44">
        <v>0</v>
      </c>
      <c r="G43" s="44">
        <v>1</v>
      </c>
    </row>
    <row r="44" spans="2:7" ht="15" x14ac:dyDescent="0.25">
      <c r="B44" s="17"/>
      <c r="C44" s="2" t="s">
        <v>42</v>
      </c>
      <c r="D44" s="18"/>
      <c r="E44" s="39"/>
      <c r="F44" s="39"/>
      <c r="G44" s="40"/>
    </row>
    <row r="45" spans="2:7" ht="28.5" x14ac:dyDescent="0.2">
      <c r="B45" s="17">
        <v>4</v>
      </c>
      <c r="C45" s="27" t="s">
        <v>95</v>
      </c>
      <c r="D45" s="18" t="s">
        <v>92</v>
      </c>
      <c r="E45" s="44">
        <v>1</v>
      </c>
      <c r="F45" s="44">
        <v>1</v>
      </c>
      <c r="G45" s="44">
        <v>1</v>
      </c>
    </row>
    <row r="46" spans="2:7" x14ac:dyDescent="0.2">
      <c r="B46" s="17">
        <v>5</v>
      </c>
      <c r="C46" s="1" t="s">
        <v>96</v>
      </c>
      <c r="D46" s="18" t="s">
        <v>92</v>
      </c>
      <c r="E46" s="44">
        <v>1</v>
      </c>
      <c r="F46" s="44">
        <v>1</v>
      </c>
      <c r="G46" s="44">
        <v>1</v>
      </c>
    </row>
    <row r="47" spans="2:7" ht="15" x14ac:dyDescent="0.25">
      <c r="B47" s="17"/>
      <c r="C47" s="2" t="s">
        <v>45</v>
      </c>
      <c r="D47" s="18"/>
      <c r="E47" s="39"/>
      <c r="F47" s="39"/>
      <c r="G47" s="40"/>
    </row>
    <row r="48" spans="2:7" x14ac:dyDescent="0.2">
      <c r="B48" s="17">
        <v>6</v>
      </c>
      <c r="C48" s="1" t="s">
        <v>97</v>
      </c>
      <c r="D48" s="18" t="s">
        <v>92</v>
      </c>
      <c r="E48" s="44">
        <v>1</v>
      </c>
      <c r="F48" s="44">
        <v>1</v>
      </c>
      <c r="G48" s="44">
        <v>1</v>
      </c>
    </row>
    <row r="49" spans="2:7" x14ac:dyDescent="0.2">
      <c r="B49" s="17">
        <v>7</v>
      </c>
      <c r="C49" s="1" t="s">
        <v>98</v>
      </c>
      <c r="D49" s="18" t="s">
        <v>92</v>
      </c>
      <c r="E49" s="44">
        <v>1</v>
      </c>
      <c r="F49" s="44">
        <v>1</v>
      </c>
      <c r="G49" s="44">
        <v>1</v>
      </c>
    </row>
    <row r="50" spans="2:7" x14ac:dyDescent="0.2">
      <c r="B50" s="17">
        <v>8</v>
      </c>
      <c r="C50" s="1" t="s">
        <v>99</v>
      </c>
      <c r="D50" s="18" t="s">
        <v>92</v>
      </c>
      <c r="E50" s="44">
        <v>0</v>
      </c>
      <c r="F50" s="44">
        <v>1</v>
      </c>
      <c r="G50" s="44">
        <v>1</v>
      </c>
    </row>
    <row r="51" spans="2:7" ht="15" x14ac:dyDescent="0.25">
      <c r="B51" s="17"/>
      <c r="C51" s="2" t="s">
        <v>49</v>
      </c>
      <c r="D51" s="18"/>
      <c r="E51" s="39"/>
      <c r="F51" s="39"/>
      <c r="G51" s="40"/>
    </row>
    <row r="52" spans="2:7" ht="28.5" x14ac:dyDescent="0.2">
      <c r="B52" s="17">
        <v>9</v>
      </c>
      <c r="C52" s="27" t="s">
        <v>100</v>
      </c>
      <c r="D52" s="18" t="s">
        <v>92</v>
      </c>
      <c r="E52" s="44">
        <v>1</v>
      </c>
      <c r="F52" s="44">
        <v>1</v>
      </c>
      <c r="G52" s="44">
        <v>1</v>
      </c>
    </row>
    <row r="53" spans="2:7" x14ac:dyDescent="0.2">
      <c r="B53" s="17">
        <v>10</v>
      </c>
      <c r="C53" s="1" t="s">
        <v>101</v>
      </c>
      <c r="D53" s="18" t="s">
        <v>92</v>
      </c>
      <c r="E53" s="44">
        <v>1</v>
      </c>
      <c r="F53" s="44">
        <v>1</v>
      </c>
      <c r="G53" s="44">
        <v>1</v>
      </c>
    </row>
    <row r="54" spans="2:7" x14ac:dyDescent="0.2">
      <c r="B54" s="26"/>
      <c r="G54" s="16"/>
    </row>
    <row r="55" spans="2:7" ht="15" x14ac:dyDescent="0.25">
      <c r="B55" s="26"/>
      <c r="C55" s="12" t="s">
        <v>31</v>
      </c>
      <c r="D55" s="12"/>
      <c r="E55" s="12">
        <f>SUM(E41:E53)</f>
        <v>7</v>
      </c>
      <c r="F55" s="12">
        <f>SUM(F41:F53)</f>
        <v>8</v>
      </c>
      <c r="G55" s="12">
        <f>SUM(G41:G53)</f>
        <v>10</v>
      </c>
    </row>
    <row r="56" spans="2:7" x14ac:dyDescent="0.2">
      <c r="B56" s="26"/>
      <c r="G56" s="16"/>
    </row>
    <row r="57" spans="2:7" x14ac:dyDescent="0.2">
      <c r="B57" s="26"/>
      <c r="G57" s="16"/>
    </row>
    <row r="58" spans="2:7" ht="15" x14ac:dyDescent="0.25">
      <c r="B58" s="28"/>
      <c r="C58" s="30" t="s">
        <v>52</v>
      </c>
      <c r="D58" s="30"/>
      <c r="E58" s="38">
        <f>E55+E37+E29+E16</f>
        <v>87.01687595508605</v>
      </c>
      <c r="F58" s="38">
        <f>F55+F37+F29+F16</f>
        <v>77.559231944721276</v>
      </c>
      <c r="G58" s="38">
        <f>G55+G37+G29+G16</f>
        <v>100</v>
      </c>
    </row>
  </sheetData>
  <mergeCells count="5">
    <mergeCell ref="B2:G2"/>
    <mergeCell ref="B4:C4"/>
    <mergeCell ref="B6:G7"/>
    <mergeCell ref="B9:G9"/>
    <mergeCell ref="B18:G18"/>
  </mergeCells>
  <pageMargins left="0.5" right="0.5" top="0.75" bottom="0.75" header="0.5" footer="0.5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72D5-9EF1-4341-A854-A591B37829F9}">
  <dimension ref="B1:G57"/>
  <sheetViews>
    <sheetView zoomScaleNormal="100" workbookViewId="0">
      <selection activeCell="I21" sqref="I21"/>
    </sheetView>
  </sheetViews>
  <sheetFormatPr defaultColWidth="9.140625" defaultRowHeight="14.25" x14ac:dyDescent="0.2"/>
  <cols>
    <col min="1" max="1" width="4.85546875" style="1" customWidth="1"/>
    <col min="2" max="2" width="14.85546875" style="1" customWidth="1"/>
    <col min="3" max="3" width="51" style="1" customWidth="1"/>
    <col min="4" max="4" width="18" style="1" customWidth="1"/>
    <col min="5" max="5" width="12.7109375" style="1" bestFit="1" customWidth="1"/>
    <col min="6" max="6" width="13.28515625" style="1" bestFit="1" customWidth="1"/>
    <col min="7" max="7" width="12.7109375" style="1" bestFit="1" customWidth="1"/>
    <col min="8" max="16384" width="9.140625" style="1"/>
  </cols>
  <sheetData>
    <row r="1" spans="2:7" ht="18" x14ac:dyDescent="0.25">
      <c r="B1" s="51" t="s">
        <v>0</v>
      </c>
      <c r="C1" s="51"/>
      <c r="D1" s="51"/>
      <c r="E1" s="51"/>
      <c r="F1" s="51"/>
      <c r="G1" s="51"/>
    </row>
    <row r="2" spans="2:7" ht="15" x14ac:dyDescent="0.25">
      <c r="B2" s="2" t="s">
        <v>1</v>
      </c>
      <c r="C2" s="1" t="s">
        <v>2</v>
      </c>
      <c r="D2" s="2" t="s">
        <v>3</v>
      </c>
      <c r="E2" s="29">
        <v>45358</v>
      </c>
    </row>
    <row r="3" spans="2:7" x14ac:dyDescent="0.2">
      <c r="B3" s="52"/>
      <c r="C3" s="52"/>
      <c r="D3" s="14"/>
    </row>
    <row r="4" spans="2:7" x14ac:dyDescent="0.2">
      <c r="B4" s="14"/>
      <c r="C4" s="14"/>
      <c r="D4" s="14"/>
    </row>
    <row r="5" spans="2:7" ht="14.25" customHeight="1" x14ac:dyDescent="0.2">
      <c r="B5" s="53" t="s">
        <v>83</v>
      </c>
      <c r="C5" s="53"/>
      <c r="D5" s="53"/>
      <c r="E5" s="53"/>
      <c r="F5" s="53"/>
      <c r="G5" s="53"/>
    </row>
    <row r="6" spans="2:7" x14ac:dyDescent="0.2">
      <c r="B6" s="53"/>
      <c r="C6" s="53"/>
      <c r="D6" s="53"/>
      <c r="E6" s="53"/>
      <c r="F6" s="53"/>
      <c r="G6" s="53"/>
    </row>
    <row r="7" spans="2:7" x14ac:dyDescent="0.2">
      <c r="B7" s="15"/>
      <c r="C7" s="15"/>
      <c r="D7" s="15"/>
      <c r="E7" s="15"/>
      <c r="F7" s="15"/>
      <c r="G7" s="15"/>
    </row>
    <row r="8" spans="2:7" ht="15" x14ac:dyDescent="0.25">
      <c r="B8" s="54" t="s">
        <v>82</v>
      </c>
      <c r="C8" s="55"/>
      <c r="D8" s="55"/>
      <c r="E8" s="55"/>
      <c r="F8" s="55"/>
      <c r="G8" s="56"/>
    </row>
    <row r="9" spans="2:7" x14ac:dyDescent="0.2">
      <c r="B9" s="33" t="s">
        <v>4</v>
      </c>
      <c r="C9" s="34"/>
      <c r="G9" s="16"/>
    </row>
    <row r="10" spans="2:7" x14ac:dyDescent="0.2">
      <c r="B10" s="17" t="s">
        <v>5</v>
      </c>
      <c r="C10" s="18" t="s">
        <v>6</v>
      </c>
      <c r="D10" s="18"/>
      <c r="E10" s="18" t="s">
        <v>7</v>
      </c>
      <c r="F10" s="18" t="s">
        <v>8</v>
      </c>
      <c r="G10" s="19" t="s">
        <v>9</v>
      </c>
    </row>
    <row r="11" spans="2:7" x14ac:dyDescent="0.2">
      <c r="B11" s="17" t="s">
        <v>10</v>
      </c>
      <c r="C11" s="1" t="s">
        <v>11</v>
      </c>
      <c r="D11" s="20">
        <v>50</v>
      </c>
      <c r="G11" s="16"/>
    </row>
    <row r="12" spans="2:7" ht="15" x14ac:dyDescent="0.25">
      <c r="B12" s="17" t="s">
        <v>12</v>
      </c>
      <c r="C12" s="32" t="s">
        <v>13</v>
      </c>
      <c r="D12" s="21">
        <v>1579000</v>
      </c>
      <c r="G12" s="16"/>
    </row>
    <row r="13" spans="2:7" ht="15" x14ac:dyDescent="0.25">
      <c r="B13" s="17" t="s">
        <v>14</v>
      </c>
      <c r="C13" s="32" t="s">
        <v>15</v>
      </c>
      <c r="E13" s="21">
        <v>1579000</v>
      </c>
      <c r="F13" s="21">
        <v>2201798</v>
      </c>
      <c r="G13" s="22">
        <v>2362734</v>
      </c>
    </row>
    <row r="14" spans="2:7" x14ac:dyDescent="0.2">
      <c r="B14" s="17" t="s">
        <v>16</v>
      </c>
      <c r="C14" s="1" t="s">
        <v>17</v>
      </c>
      <c r="E14" s="23">
        <f>E13/$D$12-1</f>
        <v>0</v>
      </c>
      <c r="F14" s="23">
        <f t="shared" ref="F14:G14" si="0">F13/$D$12-1</f>
        <v>0.39442558581380616</v>
      </c>
      <c r="G14" s="24">
        <f t="shared" si="0"/>
        <v>0.49634832172260923</v>
      </c>
    </row>
    <row r="15" spans="2:7" ht="15" x14ac:dyDescent="0.25">
      <c r="B15" s="25" t="s">
        <v>18</v>
      </c>
      <c r="C15" s="12" t="s">
        <v>19</v>
      </c>
      <c r="D15" s="12"/>
      <c r="E15" s="13">
        <f>$D$11*(1-E14)</f>
        <v>50</v>
      </c>
      <c r="F15" s="13">
        <f t="shared" ref="F15:G15" si="1">$D$11*(1-F14)</f>
        <v>30.278720709309692</v>
      </c>
      <c r="G15" s="13">
        <f t="shared" si="1"/>
        <v>25.182583913869539</v>
      </c>
    </row>
    <row r="17" spans="2:7" ht="15" x14ac:dyDescent="0.25">
      <c r="B17" s="54" t="s">
        <v>20</v>
      </c>
      <c r="C17" s="55"/>
      <c r="D17" s="55"/>
      <c r="E17" s="55"/>
      <c r="F17" s="55"/>
      <c r="G17" s="56"/>
    </row>
    <row r="18" spans="2:7" x14ac:dyDescent="0.2">
      <c r="B18" s="33" t="s">
        <v>21</v>
      </c>
      <c r="C18" s="34"/>
      <c r="G18" s="16"/>
    </row>
    <row r="19" spans="2:7" ht="15" x14ac:dyDescent="0.25">
      <c r="B19" s="26"/>
      <c r="C19" s="2" t="s">
        <v>22</v>
      </c>
      <c r="G19" s="16"/>
    </row>
    <row r="20" spans="2:7" x14ac:dyDescent="0.2">
      <c r="B20" s="17">
        <v>1</v>
      </c>
      <c r="C20" s="1" t="s">
        <v>23</v>
      </c>
      <c r="G20" s="16"/>
    </row>
    <row r="21" spans="2:7" x14ac:dyDescent="0.2">
      <c r="B21" s="17">
        <v>2</v>
      </c>
      <c r="C21" s="1" t="s">
        <v>24</v>
      </c>
      <c r="G21" s="16"/>
    </row>
    <row r="22" spans="2:7" x14ac:dyDescent="0.2">
      <c r="B22" s="17">
        <v>3</v>
      </c>
      <c r="C22" s="1" t="s">
        <v>25</v>
      </c>
      <c r="G22" s="16"/>
    </row>
    <row r="23" spans="2:7" x14ac:dyDescent="0.2">
      <c r="B23" s="17"/>
      <c r="G23" s="16"/>
    </row>
    <row r="24" spans="2:7" ht="15" x14ac:dyDescent="0.25">
      <c r="B24" s="17"/>
      <c r="C24" s="2" t="s">
        <v>26</v>
      </c>
      <c r="G24" s="16"/>
    </row>
    <row r="25" spans="2:7" x14ac:dyDescent="0.2">
      <c r="B25" s="17">
        <v>4</v>
      </c>
      <c r="C25" s="1" t="s">
        <v>27</v>
      </c>
      <c r="G25" s="16"/>
    </row>
    <row r="26" spans="2:7" x14ac:dyDescent="0.2">
      <c r="B26" s="17">
        <v>5</v>
      </c>
      <c r="C26" s="1" t="s">
        <v>28</v>
      </c>
      <c r="G26" s="16"/>
    </row>
    <row r="27" spans="2:7" x14ac:dyDescent="0.2">
      <c r="B27" s="17">
        <v>6</v>
      </c>
      <c r="C27" s="1" t="s">
        <v>29</v>
      </c>
      <c r="G27" s="16"/>
    </row>
    <row r="28" spans="2:7" x14ac:dyDescent="0.2">
      <c r="B28" s="17">
        <v>7</v>
      </c>
      <c r="C28" s="1" t="s">
        <v>30</v>
      </c>
      <c r="G28" s="16"/>
    </row>
    <row r="29" spans="2:7" ht="15" x14ac:dyDescent="0.25">
      <c r="B29" s="26"/>
      <c r="C29" s="12" t="s">
        <v>31</v>
      </c>
      <c r="D29" s="12"/>
      <c r="E29" s="12">
        <v>30</v>
      </c>
      <c r="F29" s="12">
        <v>20</v>
      </c>
      <c r="G29" s="12">
        <v>10</v>
      </c>
    </row>
    <row r="30" spans="2:7" x14ac:dyDescent="0.2">
      <c r="B30" s="26"/>
      <c r="G30" s="16"/>
    </row>
    <row r="31" spans="2:7" x14ac:dyDescent="0.2">
      <c r="B31" s="33" t="s">
        <v>32</v>
      </c>
      <c r="C31" s="34"/>
      <c r="G31" s="16"/>
    </row>
    <row r="32" spans="2:7" x14ac:dyDescent="0.2">
      <c r="B32" s="17">
        <v>1</v>
      </c>
      <c r="C32" s="1" t="s">
        <v>33</v>
      </c>
      <c r="G32" s="16"/>
    </row>
    <row r="33" spans="2:7" x14ac:dyDescent="0.2">
      <c r="B33" s="17">
        <v>2</v>
      </c>
      <c r="C33" s="1" t="s">
        <v>34</v>
      </c>
      <c r="G33" s="16"/>
    </row>
    <row r="34" spans="2:7" ht="28.5" x14ac:dyDescent="0.2">
      <c r="B34" s="17">
        <v>3</v>
      </c>
      <c r="C34" s="27" t="s">
        <v>35</v>
      </c>
      <c r="D34" s="27"/>
      <c r="G34" s="16"/>
    </row>
    <row r="35" spans="2:7" x14ac:dyDescent="0.2">
      <c r="B35" s="17">
        <v>4</v>
      </c>
      <c r="C35" s="1" t="s">
        <v>36</v>
      </c>
      <c r="G35" s="16"/>
    </row>
    <row r="36" spans="2:7" x14ac:dyDescent="0.2">
      <c r="B36" s="17">
        <v>5</v>
      </c>
      <c r="C36" s="1" t="s">
        <v>37</v>
      </c>
      <c r="G36" s="16"/>
    </row>
    <row r="37" spans="2:7" ht="15" x14ac:dyDescent="0.25">
      <c r="B37" s="26"/>
      <c r="C37" s="12" t="s">
        <v>31</v>
      </c>
      <c r="D37" s="12"/>
      <c r="E37" s="12">
        <v>10</v>
      </c>
      <c r="F37" s="12">
        <v>5</v>
      </c>
      <c r="G37" s="12">
        <v>5</v>
      </c>
    </row>
    <row r="38" spans="2:7" x14ac:dyDescent="0.2">
      <c r="B38" s="26"/>
      <c r="G38" s="16"/>
    </row>
    <row r="39" spans="2:7" x14ac:dyDescent="0.2">
      <c r="B39" s="33" t="s">
        <v>38</v>
      </c>
      <c r="C39" s="34"/>
      <c r="G39" s="16"/>
    </row>
    <row r="40" spans="2:7" ht="15" x14ac:dyDescent="0.25">
      <c r="B40" s="26"/>
      <c r="C40" s="2" t="s">
        <v>39</v>
      </c>
      <c r="G40" s="16"/>
    </row>
    <row r="41" spans="2:7" x14ac:dyDescent="0.2">
      <c r="B41" s="17">
        <v>1</v>
      </c>
      <c r="C41" s="1" t="s">
        <v>40</v>
      </c>
      <c r="G41" s="16"/>
    </row>
    <row r="42" spans="2:7" x14ac:dyDescent="0.2">
      <c r="B42" s="17">
        <v>2</v>
      </c>
      <c r="C42" s="1" t="s">
        <v>41</v>
      </c>
      <c r="G42" s="16"/>
    </row>
    <row r="43" spans="2:7" ht="15" x14ac:dyDescent="0.25">
      <c r="B43" s="17"/>
      <c r="C43" s="2" t="s">
        <v>42</v>
      </c>
      <c r="G43" s="16"/>
    </row>
    <row r="44" spans="2:7" x14ac:dyDescent="0.2">
      <c r="B44" s="17">
        <v>3</v>
      </c>
      <c r="C44" s="1" t="s">
        <v>43</v>
      </c>
      <c r="G44" s="16"/>
    </row>
    <row r="45" spans="2:7" x14ac:dyDescent="0.2">
      <c r="B45" s="17">
        <v>4</v>
      </c>
      <c r="C45" s="1" t="s">
        <v>44</v>
      </c>
      <c r="G45" s="16"/>
    </row>
    <row r="46" spans="2:7" ht="15" x14ac:dyDescent="0.25">
      <c r="B46" s="17"/>
      <c r="C46" s="2" t="s">
        <v>45</v>
      </c>
      <c r="G46" s="16"/>
    </row>
    <row r="47" spans="2:7" x14ac:dyDescent="0.2">
      <c r="B47" s="17">
        <v>5</v>
      </c>
      <c r="C47" s="1" t="s">
        <v>46</v>
      </c>
      <c r="G47" s="16"/>
    </row>
    <row r="48" spans="2:7" x14ac:dyDescent="0.2">
      <c r="B48" s="17">
        <v>6</v>
      </c>
      <c r="C48" s="1" t="s">
        <v>47</v>
      </c>
      <c r="G48" s="16"/>
    </row>
    <row r="49" spans="2:7" x14ac:dyDescent="0.2">
      <c r="B49" s="17">
        <v>7</v>
      </c>
      <c r="C49" s="1" t="s">
        <v>48</v>
      </c>
      <c r="G49" s="16"/>
    </row>
    <row r="50" spans="2:7" ht="15" x14ac:dyDescent="0.25">
      <c r="B50" s="17"/>
      <c r="C50" s="2" t="s">
        <v>49</v>
      </c>
      <c r="G50" s="16"/>
    </row>
    <row r="51" spans="2:7" x14ac:dyDescent="0.2">
      <c r="B51" s="17">
        <v>8</v>
      </c>
      <c r="C51" s="1" t="s">
        <v>50</v>
      </c>
      <c r="G51" s="16"/>
    </row>
    <row r="52" spans="2:7" x14ac:dyDescent="0.2">
      <c r="B52" s="17">
        <v>9</v>
      </c>
      <c r="C52" s="1" t="s">
        <v>51</v>
      </c>
      <c r="G52" s="16"/>
    </row>
    <row r="53" spans="2:7" x14ac:dyDescent="0.2">
      <c r="B53" s="26"/>
      <c r="G53" s="16"/>
    </row>
    <row r="54" spans="2:7" ht="15" x14ac:dyDescent="0.25">
      <c r="B54" s="26"/>
      <c r="C54" s="12" t="s">
        <v>31</v>
      </c>
      <c r="D54" s="12"/>
      <c r="E54" s="12">
        <v>10</v>
      </c>
      <c r="F54" s="12">
        <v>5</v>
      </c>
      <c r="G54" s="12">
        <v>5</v>
      </c>
    </row>
    <row r="55" spans="2:7" x14ac:dyDescent="0.2">
      <c r="B55" s="26"/>
      <c r="G55" s="16"/>
    </row>
    <row r="56" spans="2:7" x14ac:dyDescent="0.2">
      <c r="B56" s="26"/>
      <c r="G56" s="16"/>
    </row>
    <row r="57" spans="2:7" ht="15" x14ac:dyDescent="0.25">
      <c r="B57" s="28"/>
      <c r="C57" s="30" t="s">
        <v>52</v>
      </c>
      <c r="D57" s="30"/>
      <c r="E57" s="31">
        <f>E54+E37+E29+E15</f>
        <v>100</v>
      </c>
      <c r="F57" s="31">
        <f>F54+F37+F29+F15</f>
        <v>60.278720709309695</v>
      </c>
      <c r="G57" s="31">
        <f>G54+G37+G29+G15</f>
        <v>45.182583913869536</v>
      </c>
    </row>
  </sheetData>
  <mergeCells count="5">
    <mergeCell ref="B17:G17"/>
    <mergeCell ref="B5:G6"/>
    <mergeCell ref="B1:G1"/>
    <mergeCell ref="B3:C3"/>
    <mergeCell ref="B8:G8"/>
  </mergeCells>
  <pageMargins left="0.5" right="0.5" top="0.75" bottom="0.75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6F6A-F751-4950-BD6D-4CF939B6558A}">
  <dimension ref="A1:D35"/>
  <sheetViews>
    <sheetView workbookViewId="0">
      <selection activeCell="E21" sqref="E21"/>
    </sheetView>
  </sheetViews>
  <sheetFormatPr defaultColWidth="9.140625" defaultRowHeight="18.75" x14ac:dyDescent="0.3"/>
  <cols>
    <col min="1" max="1" width="30.5703125" style="3" customWidth="1"/>
    <col min="2" max="2" width="15.7109375" style="3" customWidth="1"/>
    <col min="3" max="3" width="9.140625" style="3"/>
    <col min="4" max="4" width="22.7109375" style="3" bestFit="1" customWidth="1"/>
    <col min="5" max="16384" width="9.140625" style="3"/>
  </cols>
  <sheetData>
    <row r="1" spans="1:4" x14ac:dyDescent="0.3">
      <c r="A1" s="57" t="s">
        <v>53</v>
      </c>
      <c r="B1" s="57"/>
      <c r="C1" s="57"/>
      <c r="D1" s="57"/>
    </row>
    <row r="2" spans="1:4" x14ac:dyDescent="0.3">
      <c r="A2" s="3" t="s">
        <v>54</v>
      </c>
      <c r="B2" s="4" t="s">
        <v>55</v>
      </c>
    </row>
    <row r="4" spans="1:4" x14ac:dyDescent="0.3">
      <c r="A4" s="3" t="s">
        <v>56</v>
      </c>
      <c r="B4" s="5">
        <v>0</v>
      </c>
      <c r="D4" s="3" t="s">
        <v>10</v>
      </c>
    </row>
    <row r="6" spans="1:4" x14ac:dyDescent="0.3">
      <c r="A6" s="3" t="s">
        <v>57</v>
      </c>
      <c r="B6" s="6">
        <v>0</v>
      </c>
      <c r="C6" s="7" t="s">
        <v>58</v>
      </c>
    </row>
    <row r="8" spans="1:4" x14ac:dyDescent="0.3">
      <c r="A8" s="8" t="s">
        <v>59</v>
      </c>
      <c r="B8" s="5">
        <v>0</v>
      </c>
      <c r="D8" s="3" t="s">
        <v>12</v>
      </c>
    </row>
    <row r="10" spans="1:4" ht="37.5" x14ac:dyDescent="0.3">
      <c r="A10" s="8" t="s">
        <v>60</v>
      </c>
      <c r="B10" s="5">
        <v>0</v>
      </c>
      <c r="D10" s="3" t="s">
        <v>14</v>
      </c>
    </row>
    <row r="12" spans="1:4" x14ac:dyDescent="0.3">
      <c r="A12" s="6" t="s">
        <v>61</v>
      </c>
      <c r="B12" s="9">
        <v>0</v>
      </c>
      <c r="D12" s="3" t="s">
        <v>62</v>
      </c>
    </row>
    <row r="13" spans="1:4" x14ac:dyDescent="0.3">
      <c r="A13" s="6" t="s">
        <v>63</v>
      </c>
      <c r="B13" s="5">
        <f>+B12*$B$4</f>
        <v>0</v>
      </c>
      <c r="D13" s="3" t="s">
        <v>64</v>
      </c>
    </row>
    <row r="15" spans="1:4" x14ac:dyDescent="0.3">
      <c r="A15" s="6" t="s">
        <v>65</v>
      </c>
      <c r="B15" s="9">
        <v>0</v>
      </c>
      <c r="D15" s="3" t="s">
        <v>66</v>
      </c>
    </row>
    <row r="16" spans="1:4" x14ac:dyDescent="0.3">
      <c r="A16" s="6" t="s">
        <v>67</v>
      </c>
      <c r="B16" s="5">
        <f>+B15*$B$4</f>
        <v>0</v>
      </c>
      <c r="D16" s="3" t="s">
        <v>68</v>
      </c>
    </row>
    <row r="18" spans="1:4" x14ac:dyDescent="0.3">
      <c r="A18" s="10" t="s">
        <v>69</v>
      </c>
      <c r="B18" s="5">
        <f>+B8+B10+B13+B16</f>
        <v>0</v>
      </c>
      <c r="D18" s="3" t="s">
        <v>70</v>
      </c>
    </row>
    <row r="20" spans="1:4" x14ac:dyDescent="0.3">
      <c r="A20" s="11" t="s">
        <v>71</v>
      </c>
    </row>
    <row r="21" spans="1:4" x14ac:dyDescent="0.3">
      <c r="A21" s="11"/>
    </row>
    <row r="22" spans="1:4" x14ac:dyDescent="0.3">
      <c r="A22" s="11" t="s">
        <v>72</v>
      </c>
    </row>
    <row r="23" spans="1:4" x14ac:dyDescent="0.3">
      <c r="A23" s="11" t="s">
        <v>73</v>
      </c>
    </row>
    <row r="24" spans="1:4" x14ac:dyDescent="0.3">
      <c r="A24" s="11"/>
    </row>
    <row r="25" spans="1:4" x14ac:dyDescent="0.3">
      <c r="A25" s="11" t="s">
        <v>74</v>
      </c>
    </row>
    <row r="26" spans="1:4" x14ac:dyDescent="0.3">
      <c r="A26" s="11"/>
    </row>
    <row r="27" spans="1:4" x14ac:dyDescent="0.3">
      <c r="A27" s="11" t="s">
        <v>75</v>
      </c>
    </row>
    <row r="29" spans="1:4" x14ac:dyDescent="0.3">
      <c r="A29" s="6" t="s">
        <v>76</v>
      </c>
      <c r="B29" s="9">
        <v>0</v>
      </c>
    </row>
    <row r="31" spans="1:4" x14ac:dyDescent="0.3">
      <c r="A31" s="3" t="s">
        <v>77</v>
      </c>
    </row>
    <row r="32" spans="1:4" x14ac:dyDescent="0.3">
      <c r="A32" s="6" t="s">
        <v>78</v>
      </c>
      <c r="B32" s="5">
        <v>0</v>
      </c>
    </row>
    <row r="33" spans="1:2" x14ac:dyDescent="0.3">
      <c r="A33" s="6" t="s">
        <v>79</v>
      </c>
      <c r="B33" s="5">
        <v>0</v>
      </c>
    </row>
    <row r="34" spans="1:2" x14ac:dyDescent="0.3">
      <c r="A34" s="6" t="s">
        <v>80</v>
      </c>
      <c r="B34" s="5">
        <v>0</v>
      </c>
    </row>
    <row r="35" spans="1:2" x14ac:dyDescent="0.3">
      <c r="A35" s="6" t="s">
        <v>81</v>
      </c>
      <c r="B35" s="5">
        <v>0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ebea6f6-a6e3-42b2-921a-897b038758cf" ContentTypeId="0x010100D63D1B41C7B0CD4480E6F89446BA549B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HHFA_x0020_Division xmlns="2eb58e7d-6390-4eda-b69f-e46122ec3d73">MD</NHHFA_x0020_Division>
    <TaxCatchAll xmlns="2eb58e7d-6390-4eda-b69f-e46122ec3d73">
      <Value>5</Value>
      <Value>4</Value>
      <Value>3</Value>
    </TaxCatchAll>
    <Document_x0020_Type xmlns="2eb58e7d-6390-4eda-b69f-e46122ec3d73">
      <Value>Correspondence</Value>
    </Document_x0020_Typ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NHHFA Document" ma:contentTypeID="0x010100D63D1B41C7B0CD4480E6F89446BA549B00552128AD5251E34A99006843950BD500" ma:contentTypeVersion="40" ma:contentTypeDescription="" ma:contentTypeScope="" ma:versionID="96e1a457b185eb7f3f9da243c0a112ff">
  <xsd:schema xmlns:xsd="http://www.w3.org/2001/XMLSchema" xmlns:xs="http://www.w3.org/2001/XMLSchema" xmlns:p="http://schemas.microsoft.com/office/2006/metadata/properties" xmlns:ns2="2eb58e7d-6390-4eda-b69f-e46122ec3d73" targetNamespace="http://schemas.microsoft.com/office/2006/metadata/properties" ma:root="true" ma:fieldsID="b72d7b5d5903b3f975bbe0c4625a87b9" ns2:_="">
    <xsd:import namespace="2eb58e7d-6390-4eda-b69f-e46122ec3d7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HHFA_x0020_Division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58e7d-6390-4eda-b69f-e46122ec3d7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4a03a85-9934-4808-9f64-0c685415c05c}" ma:internalName="TaxCatchAll" ma:showField="CatchAllData" ma:web="59bea6eb-9f3b-4126-83d6-1e1c8ab61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4a03a85-9934-4808-9f64-0c685415c05c}" ma:internalName="TaxCatchAllLabel" ma:readOnly="true" ma:showField="CatchAllDataLabel" ma:web="59bea6eb-9f3b-4126-83d6-1e1c8ab61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HHFA_x0020_Division" ma:index="10" nillable="true" ma:displayName="NHHFA Division" ma:default="MD" ma:format="Dropdown" ma:internalName="NHHFA_x0020_Division">
      <xsd:simpleType>
        <xsd:restriction base="dms:Choice">
          <xsd:enumeration value="AHD"/>
          <xsd:enumeration value="EXEC"/>
          <xsd:enumeration value="F&amp;A"/>
          <xsd:enumeration value="HO"/>
          <xsd:enumeration value="IT"/>
          <xsd:enumeration value="MD"/>
        </xsd:restriction>
      </xsd:simpleType>
    </xsd:element>
    <xsd:element name="Document_x0020_Type" ma:index="11" nillable="true" ma:displayName="NHHFA Document Type" ma:default="Correspondence" ma:description="Describe what type of document this is" ma:internalName="Document_x0020_Typ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orrespondence"/>
                        <xsd:enumeration value="Request"/>
                        <xsd:enumeration value="Policies"/>
                        <xsd:enumeration value="Software"/>
                        <xsd:enumeration value="Oth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C516D-BB22-40C8-AB26-0537DA9F028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ED96061-10A1-4DA2-953B-06995FEEBB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AC4118-0B13-4F38-927C-796D1884BE36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2eb58e7d-6390-4eda-b69f-e46122ec3d7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353E8A5-0288-47F6-B39A-5BD135D97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58e7d-6390-4eda-b69f-e46122ec3d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CM Scoring Matrix</vt:lpstr>
      <vt:lpstr>CM Scoring Matrix-EXAMPLE</vt:lpstr>
      <vt:lpstr>CM Scoring-Example</vt:lpstr>
      <vt:lpstr>CM Bid Form</vt:lpstr>
      <vt:lpstr>'CM Scoring Matrix'!Print_Area</vt:lpstr>
      <vt:lpstr>'CM Scoring Matrix-EXAMPLE'!Print_Area</vt:lpstr>
      <vt:lpstr>'CM Scoring-Example'!Print_Area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Pre-construction Check List</dc:title>
  <dc:subject/>
  <dc:creator>Shaun Malone</dc:creator>
  <cp:keywords>Pre-construction Check List</cp:keywords>
  <dc:description/>
  <cp:lastModifiedBy>Natasha Dube</cp:lastModifiedBy>
  <cp:revision/>
  <cp:lastPrinted>2024-06-24T20:09:15Z</cp:lastPrinted>
  <dcterms:created xsi:type="dcterms:W3CDTF">2014-10-08T13:43:56Z</dcterms:created>
  <dcterms:modified xsi:type="dcterms:W3CDTF">2024-06-24T20:09:23Z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0x010100D63D1B41C7B0CD4480E6F89446BA549B00552128AD5251E34A99006843950BD500</vt:lpwstr>
  </property>
  <property fmtid="{D5CDD505-2E9C-101B-9397-08002B2CF9AE}" pid="3" name="NHHFA Funding">
    <vt:lpwstr>3;#AHF|89639a32-7856-463d-874b-9e7a65771d52;#4;#HOME|ab6e87c2-1ff3-4e07-a12c-27811ae352c3;#5;#4 pct LIHTC|76821052-0f78-45ae-b4a9-9398f9915641</vt:lpwstr>
  </property>
  <property fmtid="{D5CDD505-2E9C-101B-9397-08002B2CF9AE}" pid="4" name="PII">
    <vt:bool>false</vt:bool>
  </property>
  <property fmtid="{D5CDD505-2E9C-101B-9397-08002B2CF9AE}" pid="5" name="PHI">
    <vt:bool>false</vt:bool>
  </property>
  <property fmtid="{D5CDD505-2E9C-101B-9397-08002B2CF9AE}" pid="6" name="NHHFA PHI">
    <vt:bool>false</vt:bool>
  </property>
  <property fmtid="{D5CDD505-2E9C-101B-9397-08002B2CF9AE}" pid="7" name="ee8af9f1dbea41bda17c61d103d04e63">
    <vt:lpwstr>AHF|89639a32-7856-463d-874b-9e7a65771d52;HOME|ab6e87c2-1ff3-4e07-a12c-27811ae352c3;4 pct LIHTC|76821052-0f78-45ae-b4a9-9398f9915641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D Program Year">
    <vt:lpwstr>2015</vt:lpwstr>
  </property>
  <property fmtid="{D5CDD505-2E9C-101B-9397-08002B2CF9AE}" pid="13" name="Document Type">
    <vt:lpwstr>;#Correspondence;#</vt:lpwstr>
  </property>
</Properties>
</file>